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48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>'COTIZACION'!$K$10:$R$27</definedName>
    <definedName name="VENTAFINAL">'COTIZACION'!$R$11:$R$27</definedName>
    <definedName name="Z_E08BD4BD_63D8_41E6_9AED_1C81DE76C4C8_.wvu.PrintArea" localSheetId="0" hidden="1" comment="PRECIO OFERTADO A CLIENTE">'COTIZACION'!$B$1:$J$32</definedName>
  </definedNames>
  <calcPr fullCalcOnLoad="1"/>
</workbook>
</file>

<file path=xl/sharedStrings.xml><?xml version="1.0" encoding="utf-8"?>
<sst xmlns="http://schemas.openxmlformats.org/spreadsheetml/2006/main" count="833" uniqueCount="602">
  <si>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</si>
  <si>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</si>
  <si>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</si>
  <si>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</si>
  <si>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</si>
  <si>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</si>
  <si>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</si>
  <si>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</si>
  <si>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</si>
  <si>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</si>
  <si>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</si>
  <si>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</si>
  <si>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</si>
  <si>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</si>
  <si>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</si>
  <si>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</si>
  <si>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</si>
  <si>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</si>
  <si>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</si>
  <si>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</si>
  <si>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</si>
  <si>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</si>
  <si>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</si>
  <si>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</si>
  <si>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</si>
  <si>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</si>
  <si>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</si>
  <si>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</si>
  <si>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</si>
  <si>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</si>
  <si>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</si>
  <si>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</si>
  <si>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</si>
  <si>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</si>
  <si>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</si>
  <si>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</si>
  <si>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</si>
  <si>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</si>
  <si>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</si>
  <si>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</si>
  <si>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</si>
  <si>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</si>
  <si>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</si>
  <si>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</si>
  <si>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</si>
  <si>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</si>
  <si>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</si>
  <si>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</si>
  <si>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</si>
  <si>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</si>
  <si>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</si>
  <si>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</si>
  <si>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</si>
  <si>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</si>
  <si>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</si>
  <si>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</si>
  <si>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</si>
  <si>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</si>
  <si>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</si>
  <si>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</si>
  <si>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</si>
  <si>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</si>
  <si>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</si>
  <si>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</si>
  <si>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</si>
  <si>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</si>
  <si>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</si>
  <si>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</si>
  <si>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</si>
  <si>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</si>
  <si>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</si>
  <si>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</si>
  <si>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</si>
  <si>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</si>
  <si>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</si>
  <si>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</si>
  <si>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</si>
  <si>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</si>
  <si>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</si>
  <si>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</si>
  <si>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</si>
  <si>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</si>
  <si>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</si>
  <si>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</si>
  <si>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</si>
  <si>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</si>
  <si>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</si>
  <si>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</si>
  <si>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</si>
  <si>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</si>
  <si>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</si>
  <si>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</si>
  <si>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</si>
  <si>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</si>
  <si>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</si>
  <si>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</si>
  <si>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</si>
  <si>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</si>
  <si>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</si>
  <si>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</si>
  <si>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</si>
  <si>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</si>
  <si>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</si>
  <si>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</si>
  <si>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</si>
  <si>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</si>
  <si>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</si>
  <si>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</si>
  <si>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</si>
  <si>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</si>
  <si>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</si>
  <si>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</si>
  <si>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</si>
  <si>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</si>
  <si>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</si>
  <si>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</si>
  <si>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</si>
  <si>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</si>
  <si>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</si>
  <si>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</si>
  <si>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</si>
  <si>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</si>
  <si>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</si>
  <si>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</si>
  <si>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</si>
  <si>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</si>
  <si>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</si>
  <si>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</si>
  <si>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</si>
  <si>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</si>
  <si>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</si>
  <si>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</si>
  <si>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</si>
  <si>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</si>
  <si>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</si>
  <si>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</si>
  <si>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</si>
  <si>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</si>
  <si>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</si>
  <si>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</si>
  <si>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</si>
  <si>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</si>
  <si>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</si>
  <si>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</si>
  <si>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</si>
  <si>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</si>
  <si>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</si>
  <si>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</si>
  <si>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</si>
  <si>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</si>
  <si>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</si>
  <si>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</si>
  <si>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</si>
  <si>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</si>
  <si>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</si>
  <si>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</si>
  <si>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</si>
  <si>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</si>
  <si>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</si>
  <si>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</si>
  <si>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</si>
  <si>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</si>
  <si>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</si>
  <si>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</si>
  <si>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</si>
  <si>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</si>
  <si>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</si>
  <si>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</si>
  <si>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</si>
  <si>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</si>
  <si>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</si>
  <si>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</si>
  <si>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</si>
  <si>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</si>
  <si>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</si>
  <si>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</si>
  <si>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</si>
  <si>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</si>
  <si>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</si>
  <si>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</si>
  <si>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</si>
  <si>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</si>
  <si>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</si>
  <si>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</si>
  <si>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</si>
  <si>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</si>
  <si>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</si>
  <si>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</si>
  <si>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</si>
  <si>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</si>
  <si>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</si>
  <si>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</si>
  <si>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</si>
  <si>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</si>
  <si>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</si>
  <si>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</si>
  <si>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</si>
  <si>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</si>
  <si>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</si>
  <si>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</si>
  <si>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</si>
  <si>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</si>
  <si>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</si>
  <si>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</si>
  <si>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</si>
  <si>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</si>
  <si>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</si>
  <si>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</si>
  <si>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</si>
  <si>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</si>
  <si>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</si>
  <si>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</si>
  <si>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</si>
  <si>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</si>
  <si>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</si>
  <si>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</si>
  <si>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</si>
  <si>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</si>
  <si>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</si>
  <si>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</si>
  <si>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</si>
  <si>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</si>
  <si>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</si>
  <si>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</si>
  <si>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</si>
  <si>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</si>
  <si>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</si>
  <si>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</si>
  <si>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</si>
  <si>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</si>
  <si>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</si>
  <si>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</si>
  <si>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</si>
  <si>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</si>
  <si>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</si>
  <si>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</si>
  <si>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</si>
  <si>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</si>
  <si>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</si>
  <si>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</si>
  <si>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</si>
  <si>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</si>
  <si>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</si>
  <si>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</si>
  <si>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</si>
  <si>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</si>
  <si>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</si>
  <si>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</si>
  <si>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</si>
  <si>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</si>
  <si>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</si>
  <si>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</si>
  <si>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</si>
  <si>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</si>
  <si>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</si>
  <si>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</si>
  <si>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</si>
  <si>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</si>
  <si>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</si>
  <si>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</si>
  <si>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</si>
  <si>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</si>
  <si>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</si>
  <si>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</si>
  <si>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</si>
  <si>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</si>
  <si>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</si>
  <si>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</si>
  <si>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</si>
  <si>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</si>
  <si>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</si>
  <si>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</si>
  <si>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</si>
  <si>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</si>
  <si>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</si>
  <si>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</si>
  <si>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</si>
  <si>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</si>
  <si>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</si>
  <si>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</si>
  <si>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</si>
  <si>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</si>
  <si>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</si>
  <si>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</si>
  <si>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</si>
  <si>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</si>
  <si>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</si>
  <si>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</si>
  <si>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</si>
  <si>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</si>
  <si>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</si>
  <si>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</si>
  <si>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</si>
  <si>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</si>
  <si>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</si>
  <si>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</si>
  <si>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</si>
  <si>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</si>
  <si>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</si>
  <si>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</si>
  <si>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</si>
  <si>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</si>
  <si>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</si>
  <si>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</si>
  <si>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</si>
  <si>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</si>
  <si>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</si>
  <si>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</si>
  <si>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</si>
  <si>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</si>
  <si>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</si>
  <si>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</si>
  <si>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</si>
  <si>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</si>
  <si>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</si>
  <si>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</si>
  <si>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</si>
  <si>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</si>
  <si>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</si>
  <si>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</si>
  <si>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</si>
  <si>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</si>
  <si>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</si>
  <si>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</si>
  <si>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</si>
  <si>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</si>
  <si>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</si>
  <si>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</si>
  <si>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</si>
  <si>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</si>
  <si>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</si>
  <si>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</si>
  <si>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</si>
  <si>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</si>
  <si>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</si>
  <si>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</si>
  <si>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</si>
  <si>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</si>
  <si>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</si>
  <si>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</si>
  <si>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</si>
  <si>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</si>
  <si>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</si>
  <si>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</si>
  <si>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</si>
  <si>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</si>
  <si>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</si>
  <si>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</si>
  <si>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</si>
  <si>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</si>
  <si>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</si>
  <si>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</si>
  <si>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</si>
  <si>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</si>
  <si>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</si>
  <si>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</si>
  <si>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</si>
  <si>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</si>
  <si>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</si>
  <si>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</si>
  <si>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</si>
  <si>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</si>
  <si>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</si>
  <si>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</si>
  <si>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</si>
  <si>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</si>
  <si>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</si>
  <si>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</si>
  <si>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</si>
  <si>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</si>
  <si>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</si>
  <si>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</si>
  <si>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</si>
  <si>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</si>
  <si>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</si>
  <si>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</si>
  <si>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</si>
  <si>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</si>
  <si>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</si>
  <si>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</si>
  <si>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</si>
  <si>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</si>
  <si>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</si>
  <si>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</si>
  <si>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</si>
  <si>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</si>
  <si>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</si>
  <si>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</si>
  <si>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</si>
  <si>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</si>
  <si>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</si>
  <si>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</si>
  <si>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</si>
  <si>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</si>
  <si>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</si>
  <si>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</si>
  <si>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</si>
  <si>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</si>
  <si>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</si>
  <si>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</si>
  <si>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</si>
  <si>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</si>
  <si>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</si>
  <si>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</si>
  <si>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</si>
  <si>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</si>
  <si>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</si>
  <si>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</si>
  <si>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</si>
  <si>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</si>
  <si>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</si>
  <si>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</si>
  <si>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</si>
  <si>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</si>
  <si>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</si>
  <si>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</si>
  <si>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</si>
  <si>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</si>
  <si>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</si>
  <si>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</si>
  <si>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</si>
  <si>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</si>
  <si>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</si>
  <si>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</si>
  <si>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</si>
  <si>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</si>
  <si>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</si>
  <si>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</si>
  <si>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</si>
  <si>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</si>
  <si>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</si>
  <si>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</si>
  <si>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</si>
  <si>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</si>
  <si>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</si>
  <si>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</si>
  <si>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</si>
  <si>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</si>
  <si>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</si>
  <si>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</si>
  <si>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</si>
  <si>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</si>
  <si>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</si>
  <si>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</si>
  <si>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</si>
  <si>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</si>
  <si>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</si>
  <si>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</si>
  <si>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</si>
  <si>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</si>
  <si>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</si>
  <si>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</si>
  <si>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</si>
  <si>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</si>
  <si>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</si>
  <si>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</si>
  <si>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</si>
  <si>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</si>
  <si>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</si>
  <si>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</si>
  <si>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</si>
  <si>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</si>
  <si>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</si>
  <si>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</si>
  <si>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</si>
  <si>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</si>
  <si>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</si>
  <si>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</si>
  <si>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</si>
  <si>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</si>
  <si>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</si>
  <si>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</si>
  <si>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</si>
  <si>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</si>
  <si>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</si>
  <si>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</si>
  <si>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</si>
  <si>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</si>
  <si>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</si>
  <si>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</si>
  <si>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</si>
  <si>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</si>
  <si>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</si>
  <si>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</si>
  <si>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</si>
  <si>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</si>
  <si>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</si>
  <si>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</si>
  <si>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</si>
  <si>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</si>
  <si>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</si>
  <si>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</si>
  <si>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</si>
  <si>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</si>
  <si>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</si>
  <si>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</si>
  <si>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</si>
  <si>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</si>
  <si>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</si>
  <si>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</si>
  <si>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</si>
  <si>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</si>
  <si>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</si>
  <si>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</si>
  <si>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</si>
  <si>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</si>
  <si>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</si>
  <si>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</si>
  <si>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</si>
  <si>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</si>
  <si>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</si>
  <si>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</si>
  <si>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</si>
  <si>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</si>
  <si>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</si>
  <si>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</si>
  <si>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</si>
  <si>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</si>
  <si>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</si>
  <si>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</si>
  <si>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</si>
  <si>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</si>
  <si>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</si>
  <si>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</si>
  <si>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</si>
  <si>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</si>
  <si>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</si>
  <si>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</si>
  <si>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</si>
  <si>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</si>
  <si>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</si>
  <si>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</si>
  <si>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</si>
  <si>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</si>
  <si>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</si>
  <si>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</si>
  <si>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</si>
  <si>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</si>
  <si>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</si>
  <si>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</si>
  <si>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</si>
  <si>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</si>
  <si>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</si>
  <si>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</si>
  <si>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</si>
  <si>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</si>
  <si>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</si>
  <si>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</si>
  <si>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</si>
  <si>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</si>
  <si>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</si>
  <si>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</si>
  <si>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</si>
  <si>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</si>
  <si>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</si>
  <si>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</si>
  <si>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</si>
  <si>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</si>
  <si>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</si>
  <si>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</si>
  <si>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</si>
  <si>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</si>
  <si>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</si>
  <si>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</si>
  <si>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</si>
  <si>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</si>
  <si>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</si>
  <si>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</si>
  <si>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</si>
  <si>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</si>
  <si>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</si>
  <si>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</si>
  <si>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</si>
  <si>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</si>
  <si>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</si>
  <si>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</si>
  <si>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</si>
  <si>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</si>
  <si>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</si>
  <si>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</si>
  <si>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</si>
  <si>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</si>
  <si>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</si>
  <si>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</si>
  <si>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</si>
  <si>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</si>
  <si>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</si>
  <si>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</si>
  <si>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</si>
  <si>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MAPOCHO  2783</t>
  </si>
  <si>
    <t>CLAUDIA RIVERA</t>
  </si>
  <si>
    <t>79684480-9</t>
  </si>
  <si>
    <t>ELABAL  LTDA.</t>
  </si>
  <si>
    <t>ELAB. Y ENVASADORA ALIMENTOS</t>
  </si>
  <si>
    <t>30 DIAS</t>
  </si>
  <si>
    <t>CLAUDIO SALVO</t>
  </si>
  <si>
    <t xml:space="preserve">VALIDEZ OFERTA </t>
  </si>
  <si>
    <t>15 DIAS</t>
  </si>
  <si>
    <t>TECMAR</t>
  </si>
  <si>
    <t>FLETE</t>
  </si>
  <si>
    <t>TRAVESAÑO LARGO 094-03-01404/00</t>
  </si>
  <si>
    <t>ENTREGA 15 A 20  DÍAS  DESDE  O/C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</si>
</sst>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18" fillId="24" borderId="11" xfId="0" applyFont="1" applyFill="1" applyBorder="1" applyAlignment="1" applyProtection="1">
      <alignment vertical="top" wrapText="1"/>
      <protection locked="0"/>
    </xf>
    <xf numFmtId="0" fontId="18" fillId="24" borderId="11" xfId="0" applyFont="1" applyFill="1" applyBorder="1" applyAlignment="1" applyProtection="1">
      <alignment horizontal="center" vertical="top" wrapText="1"/>
      <protection locked="0"/>
    </xf>
    <xf numFmtId="0" fontId="18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19" fillId="24" borderId="14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172" fontId="19" fillId="24" borderId="0" xfId="0" applyNumberFormat="1" applyFont="1" applyFill="1" applyBorder="1" applyAlignment="1" applyProtection="1">
      <alignment horizontal="center" vertical="center"/>
      <protection locked="0"/>
    </xf>
    <xf numFmtId="14" fontId="2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9" fillId="24" borderId="21" xfId="0" applyFont="1" applyFill="1" applyBorder="1" applyAlignment="1" applyProtection="1">
      <alignment/>
      <protection locked="0"/>
    </xf>
    <xf numFmtId="3" fontId="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21" fillId="0" borderId="13" xfId="45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24" borderId="11" xfId="0" applyFont="1" applyFill="1" applyBorder="1" applyAlignment="1" applyProtection="1">
      <alignment/>
      <protection locked="0"/>
    </xf>
    <xf numFmtId="0" fontId="23" fillId="24" borderId="11" xfId="0" applyFont="1" applyFill="1" applyBorder="1" applyAlignment="1" applyProtection="1">
      <alignment horizontal="center"/>
      <protection locked="0"/>
    </xf>
    <xf numFmtId="174" fontId="23" fillId="24" borderId="12" xfId="0" applyNumberFormat="1" applyFont="1" applyFill="1" applyBorder="1" applyAlignment="1" applyProtection="1">
      <alignment horizontal="left"/>
      <protection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/>
      <protection locked="0"/>
    </xf>
    <xf numFmtId="0" fontId="23" fillId="24" borderId="0" xfId="0" applyFont="1" applyFill="1" applyBorder="1" applyAlignment="1" applyProtection="1">
      <alignment horizontal="left"/>
      <protection/>
    </xf>
    <xf numFmtId="174" fontId="23" fillId="0" borderId="0" xfId="0" applyNumberFormat="1" applyFont="1" applyFill="1" applyBorder="1" applyAlignment="1" applyProtection="1">
      <alignment/>
      <protection/>
    </xf>
    <xf numFmtId="0" fontId="23" fillId="24" borderId="15" xfId="45" applyFont="1" applyFill="1" applyBorder="1" applyAlignment="1" applyProtection="1">
      <alignment horizontal="left"/>
      <protection/>
    </xf>
    <xf numFmtId="174" fontId="23" fillId="24" borderId="15" xfId="0" applyNumberFormat="1" applyFont="1" applyFill="1" applyBorder="1" applyAlignment="1" applyProtection="1">
      <alignment horizontal="left"/>
      <protection/>
    </xf>
    <xf numFmtId="172" fontId="23" fillId="24" borderId="15" xfId="0" applyNumberFormat="1" applyFont="1" applyFill="1" applyBorder="1" applyAlignment="1" applyProtection="1">
      <alignment horizontal="left" vertical="center"/>
      <protection/>
    </xf>
    <xf numFmtId="0" fontId="22" fillId="24" borderId="22" xfId="0" applyFont="1" applyFill="1" applyBorder="1" applyAlignment="1" applyProtection="1">
      <alignment/>
      <protection locked="0"/>
    </xf>
    <xf numFmtId="0" fontId="22" fillId="24" borderId="21" xfId="0" applyFont="1" applyFill="1" applyBorder="1" applyAlignment="1" applyProtection="1">
      <alignment/>
      <protection locked="0"/>
    </xf>
    <xf numFmtId="0" fontId="23" fillId="24" borderId="21" xfId="0" applyFont="1" applyFill="1" applyBorder="1" applyAlignment="1" applyProtection="1">
      <alignment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23" fillId="24" borderId="10" xfId="0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 horizontal="right" vertical="center"/>
      <protection locked="0"/>
    </xf>
    <xf numFmtId="0" fontId="22" fillId="24" borderId="0" xfId="0" applyFont="1" applyFill="1" applyBorder="1" applyAlignment="1" applyProtection="1">
      <alignment horizontal="right" vertical="center"/>
      <protection locked="0"/>
    </xf>
    <xf numFmtId="0" fontId="22" fillId="24" borderId="0" xfId="0" applyFont="1" applyFill="1" applyBorder="1" applyAlignment="1" applyProtection="1">
      <alignment horizontal="left" vertical="center"/>
      <protection locked="0"/>
    </xf>
    <xf numFmtId="0" fontId="22" fillId="24" borderId="15" xfId="0" applyFont="1" applyFill="1" applyBorder="1" applyAlignment="1" applyProtection="1">
      <alignment horizontal="right"/>
      <protection locked="0"/>
    </xf>
    <xf numFmtId="9" fontId="22" fillId="24" borderId="26" xfId="0" applyNumberFormat="1" applyFont="1" applyFill="1" applyBorder="1" applyAlignment="1" applyProtection="1">
      <alignment horizontal="right" vertical="center"/>
      <protection locked="0"/>
    </xf>
    <xf numFmtId="9" fontId="22" fillId="24" borderId="0" xfId="0" applyNumberFormat="1" applyFont="1" applyFill="1" applyBorder="1" applyAlignment="1" applyProtection="1">
      <alignment horizontal="right" vertical="center"/>
      <protection locked="0"/>
    </xf>
    <xf numFmtId="9" fontId="22" fillId="24" borderId="27" xfId="0" applyNumberFormat="1" applyFont="1" applyFill="1" applyBorder="1" applyAlignment="1" applyProtection="1">
      <alignment horizontal="center" vertical="center"/>
      <protection locked="0"/>
    </xf>
    <xf numFmtId="1" fontId="22" fillId="24" borderId="28" xfId="0" applyNumberFormat="1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/>
      <protection locked="0"/>
    </xf>
    <xf numFmtId="0" fontId="22" fillId="24" borderId="26" xfId="0" applyFont="1" applyFill="1" applyBorder="1" applyAlignment="1" applyProtection="1">
      <alignment horizontal="right" vertical="center"/>
      <protection locked="0"/>
    </xf>
    <xf numFmtId="0" fontId="22" fillId="24" borderId="27" xfId="0" applyFont="1" applyFill="1" applyBorder="1" applyAlignment="1" applyProtection="1">
      <alignment horizontal="right"/>
      <protection locked="0"/>
    </xf>
    <xf numFmtId="0" fontId="22" fillId="24" borderId="29" xfId="0" applyFont="1" applyFill="1" applyBorder="1" applyAlignment="1" applyProtection="1">
      <alignment/>
      <protection locked="0"/>
    </xf>
    <xf numFmtId="0" fontId="22" fillId="24" borderId="30" xfId="0" applyFont="1" applyFill="1" applyBorder="1" applyAlignment="1" applyProtection="1">
      <alignment horizontal="right" vertical="center"/>
      <protection locked="0"/>
    </xf>
    <xf numFmtId="0" fontId="22" fillId="24" borderId="21" xfId="0" applyFont="1" applyFill="1" applyBorder="1" applyAlignment="1" applyProtection="1">
      <alignment horizontal="right" vertical="center"/>
      <protection locked="0"/>
    </xf>
    <xf numFmtId="0" fontId="22" fillId="24" borderId="31" xfId="0" applyFont="1" applyFill="1" applyBorder="1" applyAlignment="1" applyProtection="1">
      <alignment horizontal="right"/>
      <protection locked="0"/>
    </xf>
    <xf numFmtId="1" fontId="22" fillId="24" borderId="32" xfId="0" applyNumberFormat="1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5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2" fillId="0" borderId="22" xfId="0" applyFont="1" applyFill="1" applyBorder="1" applyAlignment="1" applyProtection="1">
      <alignment/>
      <protection locked="0"/>
    </xf>
    <xf numFmtId="0" fontId="22" fillId="0" borderId="21" xfId="0" applyFont="1" applyFill="1" applyBorder="1" applyAlignment="1" applyProtection="1">
      <alignment/>
      <protection locked="0"/>
    </xf>
    <xf numFmtId="0" fontId="22" fillId="0" borderId="29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center"/>
      <protection locked="0"/>
    </xf>
    <xf numFmtId="0" fontId="22" fillId="24" borderId="11" xfId="0" applyFont="1" applyFill="1" applyBorder="1" applyAlignment="1" applyProtection="1">
      <alignment horizontal="center"/>
      <protection locked="0"/>
    </xf>
    <xf numFmtId="0" fontId="22" fillId="24" borderId="33" xfId="0" applyFont="1" applyFill="1" applyBorder="1" applyAlignment="1" applyProtection="1">
      <alignment/>
      <protection locked="0"/>
    </xf>
    <xf numFmtId="0" fontId="22" fillId="24" borderId="34" xfId="0" applyFont="1" applyFill="1" applyBorder="1" applyAlignment="1" applyProtection="1">
      <alignment/>
      <protection locked="0"/>
    </xf>
    <xf numFmtId="0" fontId="24" fillId="24" borderId="10" xfId="0" applyNumberFormat="1" applyFont="1" applyFill="1" applyBorder="1" applyAlignment="1" applyProtection="1">
      <alignment horizontal="center"/>
      <protection locked="0"/>
    </xf>
    <xf numFmtId="0" fontId="24" fillId="24" borderId="14" xfId="0" applyNumberFormat="1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22" fillId="24" borderId="23" xfId="0" applyFont="1" applyFill="1" applyBorder="1" applyAlignment="1" applyProtection="1">
      <alignment/>
      <protection locked="0"/>
    </xf>
    <xf numFmtId="0" fontId="22" fillId="0" borderId="35" xfId="0" applyFont="1" applyBorder="1" applyAlignment="1" applyProtection="1">
      <alignment horizontal="center"/>
      <protection locked="0"/>
    </xf>
    <xf numFmtId="172" fontId="23" fillId="24" borderId="15" xfId="0" applyNumberFormat="1" applyFont="1" applyFill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174" fontId="22" fillId="24" borderId="15" xfId="0" applyNumberFormat="1" applyFont="1" applyFill="1" applyBorder="1" applyAlignment="1" applyProtection="1">
      <alignment horizontal="center"/>
      <protection/>
    </xf>
    <xf numFmtId="174" fontId="22" fillId="24" borderId="29" xfId="0" applyNumberFormat="1" applyFont="1" applyFill="1" applyBorder="1" applyAlignment="1" applyProtection="1">
      <alignment horizontal="center"/>
      <protection/>
    </xf>
    <xf numFmtId="174" fontId="22" fillId="24" borderId="12" xfId="0" applyNumberFormat="1" applyFont="1" applyFill="1" applyBorder="1" applyAlignment="1" applyProtection="1">
      <alignment horizontal="center"/>
      <protection locked="0"/>
    </xf>
    <xf numFmtId="174" fontId="22" fillId="24" borderId="15" xfId="0" applyNumberFormat="1" applyFont="1" applyFill="1" applyBorder="1" applyAlignment="1" applyProtection="1">
      <alignment horizontal="center"/>
      <protection locked="0"/>
    </xf>
    <xf numFmtId="174" fontId="22" fillId="24" borderId="29" xfId="0" applyNumberFormat="1" applyFont="1" applyFill="1" applyBorder="1" applyAlignment="1" applyProtection="1">
      <alignment horizontal="center"/>
      <protection locked="0"/>
    </xf>
    <xf numFmtId="174" fontId="22" fillId="24" borderId="12" xfId="0" applyNumberFormat="1" applyFont="1" applyFill="1" applyBorder="1" applyAlignment="1" applyProtection="1">
      <alignment horizontal="center"/>
      <protection/>
    </xf>
    <xf numFmtId="0" fontId="26" fillId="24" borderId="14" xfId="0" applyNumberFormat="1" applyFont="1" applyFill="1" applyBorder="1" applyAlignment="1" applyProtection="1">
      <alignment horizontal="center"/>
      <protection locked="0"/>
    </xf>
    <xf numFmtId="174" fontId="22" fillId="24" borderId="36" xfId="0" applyNumberFormat="1" applyFont="1" applyFill="1" applyBorder="1" applyAlignment="1" applyProtection="1">
      <alignment horizontal="center"/>
      <protection/>
    </xf>
    <xf numFmtId="0" fontId="24" fillId="0" borderId="37" xfId="0" applyFont="1" applyBorder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174" fontId="23" fillId="24" borderId="0" xfId="0" applyNumberFormat="1" applyFont="1" applyFill="1" applyBorder="1" applyAlignment="1" applyProtection="1">
      <alignment horizontal="left"/>
      <protection/>
    </xf>
    <xf numFmtId="174" fontId="23" fillId="24" borderId="15" xfId="0" applyNumberFormat="1" applyFont="1" applyFill="1" applyBorder="1" applyAlignment="1" applyProtection="1">
      <alignment horizontal="left"/>
      <protection/>
    </xf>
    <xf numFmtId="0" fontId="25" fillId="0" borderId="14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 horizontal="left"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0" borderId="1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581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35</xdr:row>
      <xdr:rowOff>104775</xdr:rowOff>
    </xdr:from>
    <xdr:to>
      <xdr:col>14</xdr:col>
      <xdr:colOff>266700</xdr:colOff>
      <xdr:row>39</xdr:row>
      <xdr:rowOff>38100</xdr:rowOff>
    </xdr:to>
    <xdr:pic>
      <xdr:nvPicPr>
        <xdr:cNvPr id="3" name="Picture 204"/>
        <xdr:cNvPicPr preferRelativeResize="1">
          <a:picLocks noChangeAspect="1"/>
        </xdr:cNvPicPr>
      </xdr:nvPicPr>
      <xdr:blipFill>
        <a:blip r:embed="rId2"/>
        <a:srcRect l="10311" t="29374" r="64219" b="46374"/>
        <a:stretch>
          <a:fillRect/>
        </a:stretch>
      </xdr:blipFill>
      <xdr:spPr>
        <a:xfrm>
          <a:off x="7858125" y="7315200"/>
          <a:ext cx="11620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238125</xdr:colOff>
      <xdr:row>31</xdr:row>
      <xdr:rowOff>180975</xdr:rowOff>
    </xdr:from>
    <xdr:to>
      <xdr:col>14</xdr:col>
      <xdr:colOff>238125</xdr:colOff>
      <xdr:row>35</xdr:row>
      <xdr:rowOff>76200</xdr:rowOff>
    </xdr:to>
    <xdr:pic>
      <xdr:nvPicPr>
        <xdr:cNvPr id="4" name="Picture 211"/>
        <xdr:cNvPicPr preferRelativeResize="1">
          <a:picLocks noChangeAspect="1"/>
        </xdr:cNvPicPr>
      </xdr:nvPicPr>
      <xdr:blipFill>
        <a:blip r:embed="rId3"/>
        <a:srcRect l="15391" t="37374" r="67578" b="24125"/>
        <a:stretch>
          <a:fillRect/>
        </a:stretch>
      </xdr:blipFill>
      <xdr:spPr>
        <a:xfrm>
          <a:off x="8486775" y="6619875"/>
          <a:ext cx="5048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B1">
      <selection activeCell="D29" sqref="D2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23.7109375" style="8" bestFit="1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7.00390625" style="8" customWidth="1"/>
    <col min="14" max="14" width="7.57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3377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591</v>
      </c>
      <c r="E4" s="36" t="s">
        <v>12</v>
      </c>
      <c r="F4" s="38"/>
      <c r="G4" s="38"/>
      <c r="H4" s="39"/>
      <c r="I4" s="36" t="s">
        <v>9</v>
      </c>
      <c r="J4" s="40">
        <v>26812984</v>
      </c>
      <c r="K4" s="20"/>
    </row>
    <row r="5" spans="2:11" ht="15">
      <c r="B5" s="41"/>
      <c r="C5" s="42"/>
      <c r="D5" s="43"/>
      <c r="E5" s="104" t="s">
        <v>589</v>
      </c>
      <c r="F5" s="104"/>
      <c r="G5" s="104"/>
      <c r="H5" s="104"/>
      <c r="I5" s="104"/>
      <c r="J5" s="105"/>
      <c r="K5" s="20"/>
    </row>
    <row r="6" spans="2:10" ht="17.25" customHeight="1">
      <c r="B6" s="41" t="s">
        <v>27</v>
      </c>
      <c r="C6" s="42"/>
      <c r="D6" s="44" t="s">
        <v>592</v>
      </c>
      <c r="E6" s="42" t="s">
        <v>7</v>
      </c>
      <c r="F6" s="104" t="s">
        <v>29</v>
      </c>
      <c r="G6" s="104"/>
      <c r="H6" s="104"/>
      <c r="I6" s="45"/>
      <c r="J6" s="46"/>
    </row>
    <row r="7" spans="2:10" ht="15">
      <c r="B7" s="41" t="s">
        <v>25</v>
      </c>
      <c r="C7" s="42"/>
      <c r="D7" s="44" t="s">
        <v>593</v>
      </c>
      <c r="E7" s="42" t="s">
        <v>8</v>
      </c>
      <c r="F7" s="104" t="s">
        <v>29</v>
      </c>
      <c r="G7" s="104"/>
      <c r="H7" s="104"/>
      <c r="I7" s="42" t="s">
        <v>26</v>
      </c>
      <c r="J7" s="47" t="s">
        <v>595</v>
      </c>
    </row>
    <row r="8" spans="2:12" ht="15.75" thickBot="1">
      <c r="B8" s="115" t="s">
        <v>28</v>
      </c>
      <c r="C8" s="116"/>
      <c r="D8" s="44" t="s">
        <v>594</v>
      </c>
      <c r="E8" s="42" t="s">
        <v>11</v>
      </c>
      <c r="F8" s="104" t="s">
        <v>590</v>
      </c>
      <c r="G8" s="104"/>
      <c r="H8" s="104"/>
      <c r="I8" s="42" t="s">
        <v>14</v>
      </c>
      <c r="J8" s="48">
        <f ca="1">TODAY()</f>
        <v>42361</v>
      </c>
      <c r="K8" s="20"/>
      <c r="L8" s="20"/>
    </row>
    <row r="9" spans="2:18" ht="16.5" thickBot="1" thickTop="1">
      <c r="B9" s="49" t="s">
        <v>596</v>
      </c>
      <c r="C9" s="50"/>
      <c r="D9" s="51" t="s">
        <v>597</v>
      </c>
      <c r="E9" s="50"/>
      <c r="F9" s="51"/>
      <c r="G9" s="51"/>
      <c r="H9" s="51"/>
      <c r="I9" s="50"/>
      <c r="J9" s="92"/>
      <c r="K9" s="20"/>
      <c r="L9" s="103">
        <v>-0.25</v>
      </c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9" t="s">
        <v>24</v>
      </c>
      <c r="D10" s="110"/>
      <c r="E10" s="111"/>
      <c r="F10" s="53" t="s">
        <v>0</v>
      </c>
      <c r="G10" s="54" t="s">
        <v>23</v>
      </c>
      <c r="H10" s="91" t="s">
        <v>15</v>
      </c>
      <c r="I10" s="54" t="s">
        <v>13</v>
      </c>
      <c r="J10" s="93" t="s">
        <v>2</v>
      </c>
      <c r="K10" s="24" t="s">
        <v>18</v>
      </c>
      <c r="L10" s="24" t="s">
        <v>598</v>
      </c>
      <c r="M10" s="24" t="s">
        <v>599</v>
      </c>
      <c r="N10" s="24"/>
      <c r="O10" s="24"/>
      <c r="P10" s="25" t="s">
        <v>16</v>
      </c>
      <c r="Q10" s="24" t="s">
        <v>19</v>
      </c>
      <c r="R10" s="26" t="s">
        <v>20</v>
      </c>
    </row>
    <row r="11" spans="2:18" ht="15">
      <c r="B11" s="86">
        <v>1</v>
      </c>
      <c r="C11" s="112" t="s">
        <v>600</v>
      </c>
      <c r="D11" s="113"/>
      <c r="E11" s="114"/>
      <c r="F11" s="83">
        <v>1</v>
      </c>
      <c r="G11" s="90" t="s">
        <v>23</v>
      </c>
      <c r="H11" s="99">
        <f>R11</f>
        <v>1440720</v>
      </c>
      <c r="I11" s="96"/>
      <c r="J11" s="94">
        <f>F11*H11*(1-I11/100)</f>
        <v>1440720</v>
      </c>
      <c r="K11" s="27">
        <v>1</v>
      </c>
      <c r="L11" s="28">
        <f>674*720</f>
        <v>485280</v>
      </c>
      <c r="M11" s="28">
        <v>475200</v>
      </c>
      <c r="N11" s="76">
        <f>SUM(L11+M11)</f>
        <v>960480</v>
      </c>
      <c r="O11" s="28"/>
      <c r="P11" s="29">
        <v>1.5</v>
      </c>
      <c r="Q11" s="30">
        <f>N11*P11</f>
        <v>1440720</v>
      </c>
      <c r="R11" s="32">
        <f>Q11</f>
        <v>1440720</v>
      </c>
    </row>
    <row r="12" spans="2:18" ht="15">
      <c r="B12" s="87"/>
      <c r="C12" s="88"/>
      <c r="D12" s="74"/>
      <c r="E12" s="75"/>
      <c r="F12" s="82"/>
      <c r="G12" s="102"/>
      <c r="H12" s="101"/>
      <c r="I12" s="97"/>
      <c r="J12" s="94"/>
      <c r="K12" s="27">
        <v>2</v>
      </c>
      <c r="L12" s="28"/>
      <c r="M12" s="28"/>
      <c r="N12" s="77"/>
      <c r="O12" s="28"/>
      <c r="P12" s="29">
        <v>1.4</v>
      </c>
      <c r="Q12" s="30"/>
      <c r="R12" s="32">
        <f aca="true" t="shared" si="0" ref="R12:R17">+P12*Q12</f>
        <v>0</v>
      </c>
    </row>
    <row r="13" spans="2:18" ht="15">
      <c r="B13" s="87"/>
      <c r="C13" s="88"/>
      <c r="D13" s="74"/>
      <c r="E13" s="75"/>
      <c r="F13" s="82"/>
      <c r="G13" s="84"/>
      <c r="H13" s="101">
        <f>R13</f>
        <v>0</v>
      </c>
      <c r="I13" s="97"/>
      <c r="J13" s="94">
        <f>F13*H13*(1-I13/100)</f>
        <v>0</v>
      </c>
      <c r="K13" s="27">
        <v>3</v>
      </c>
      <c r="L13" s="28"/>
      <c r="M13" s="28"/>
      <c r="N13" s="77"/>
      <c r="O13" s="28"/>
      <c r="P13" s="29">
        <v>1.5</v>
      </c>
      <c r="Q13" s="30">
        <f>N13</f>
        <v>0</v>
      </c>
      <c r="R13" s="32">
        <f t="shared" si="0"/>
        <v>0</v>
      </c>
    </row>
    <row r="14" spans="2:18" ht="15">
      <c r="B14" s="87"/>
      <c r="C14" s="88"/>
      <c r="D14" s="74"/>
      <c r="E14" s="75"/>
      <c r="F14" s="82"/>
      <c r="G14" s="84"/>
      <c r="H14" s="101"/>
      <c r="I14" s="97"/>
      <c r="J14" s="94">
        <f>F14*H14*(1-I14/100)</f>
        <v>0</v>
      </c>
      <c r="K14" s="27">
        <v>4</v>
      </c>
      <c r="L14" s="28"/>
      <c r="M14" s="28"/>
      <c r="N14" s="77"/>
      <c r="O14" s="28"/>
      <c r="P14" s="29">
        <v>1.4</v>
      </c>
      <c r="Q14" s="30">
        <f>N14</f>
        <v>0</v>
      </c>
      <c r="R14" s="32">
        <f t="shared" si="0"/>
        <v>0</v>
      </c>
    </row>
    <row r="15" spans="2:18" ht="15">
      <c r="B15" s="87"/>
      <c r="C15" s="73"/>
      <c r="D15" s="74"/>
      <c r="E15" s="75"/>
      <c r="F15" s="82"/>
      <c r="G15" s="84"/>
      <c r="H15" s="94"/>
      <c r="I15" s="97"/>
      <c r="J15" s="94">
        <f>F15*H15*(1-I15/100)</f>
        <v>0</v>
      </c>
      <c r="K15" s="27">
        <v>5</v>
      </c>
      <c r="L15" s="28"/>
      <c r="M15" s="28"/>
      <c r="N15" s="77"/>
      <c r="O15" s="28"/>
      <c r="P15" s="29">
        <v>3</v>
      </c>
      <c r="Q15" s="30">
        <f>N15</f>
        <v>0</v>
      </c>
      <c r="R15" s="32">
        <f t="shared" si="0"/>
        <v>0</v>
      </c>
    </row>
    <row r="16" spans="2:18" ht="15">
      <c r="B16" s="100">
        <v>6</v>
      </c>
      <c r="C16" s="73"/>
      <c r="D16" s="74"/>
      <c r="E16" s="75"/>
      <c r="F16" s="82"/>
      <c r="G16" s="84"/>
      <c r="H16" s="94"/>
      <c r="I16" s="97"/>
      <c r="J16" s="94">
        <f>F16*H16*(1-I24/100)</f>
        <v>0</v>
      </c>
      <c r="K16" s="27">
        <v>6</v>
      </c>
      <c r="M16" s="28"/>
      <c r="N16" s="77"/>
      <c r="O16" s="28"/>
      <c r="P16" s="29">
        <v>1.8</v>
      </c>
      <c r="Q16" s="30">
        <f>M16</f>
        <v>0</v>
      </c>
      <c r="R16" s="32">
        <f t="shared" si="0"/>
        <v>0</v>
      </c>
    </row>
    <row r="17" spans="2:18" ht="15">
      <c r="B17" s="100">
        <v>7</v>
      </c>
      <c r="C17" s="117"/>
      <c r="D17" s="118"/>
      <c r="E17" s="119"/>
      <c r="F17" s="82"/>
      <c r="G17" s="84"/>
      <c r="H17" s="94"/>
      <c r="I17" s="97"/>
      <c r="J17" s="94"/>
      <c r="K17" s="27">
        <v>7</v>
      </c>
      <c r="M17" s="28"/>
      <c r="N17" s="77"/>
      <c r="O17" s="28"/>
      <c r="P17" s="29">
        <v>1.8</v>
      </c>
      <c r="Q17" s="30">
        <f aca="true" t="shared" si="1" ref="Q17:Q22">+M17</f>
        <v>0</v>
      </c>
      <c r="R17" s="32">
        <f t="shared" si="0"/>
        <v>0</v>
      </c>
    </row>
    <row r="18" spans="2:18" ht="15">
      <c r="B18" s="100">
        <v>8</v>
      </c>
      <c r="C18" s="117"/>
      <c r="D18" s="118"/>
      <c r="E18" s="119"/>
      <c r="F18" s="82"/>
      <c r="G18" s="84"/>
      <c r="H18" s="94"/>
      <c r="I18" s="97"/>
      <c r="J18" s="94"/>
      <c r="K18" s="27"/>
      <c r="M18" s="28"/>
      <c r="N18" s="77"/>
      <c r="O18" s="28"/>
      <c r="P18" s="29">
        <v>1.8</v>
      </c>
      <c r="Q18" s="30">
        <f t="shared" si="1"/>
        <v>0</v>
      </c>
      <c r="R18" s="32">
        <f aca="true" t="shared" si="2" ref="R18:R28">Q18*P18</f>
        <v>0</v>
      </c>
    </row>
    <row r="19" spans="2:18" ht="15">
      <c r="B19" s="100">
        <v>9</v>
      </c>
      <c r="C19" s="106"/>
      <c r="D19" s="107"/>
      <c r="E19" s="108"/>
      <c r="F19" s="82"/>
      <c r="G19" s="84"/>
      <c r="H19" s="94"/>
      <c r="I19" s="97"/>
      <c r="J19" s="94"/>
      <c r="K19" s="27"/>
      <c r="L19" s="28"/>
      <c r="M19" s="28"/>
      <c r="N19" s="77"/>
      <c r="O19" s="28"/>
      <c r="P19" s="29">
        <v>1.8</v>
      </c>
      <c r="Q19" s="30">
        <f t="shared" si="1"/>
        <v>0</v>
      </c>
      <c r="R19" s="32">
        <f t="shared" si="2"/>
        <v>0</v>
      </c>
    </row>
    <row r="20" spans="2:18" ht="15">
      <c r="B20" s="100">
        <v>10</v>
      </c>
      <c r="C20" s="73"/>
      <c r="D20" s="74"/>
      <c r="E20" s="75"/>
      <c r="F20" s="82"/>
      <c r="G20" s="84"/>
      <c r="H20" s="94"/>
      <c r="I20" s="97"/>
      <c r="J20" s="94"/>
      <c r="K20" s="27"/>
      <c r="L20" s="28"/>
      <c r="M20" s="28"/>
      <c r="N20" s="77"/>
      <c r="O20" s="28"/>
      <c r="P20" s="29">
        <v>1.8</v>
      </c>
      <c r="Q20" s="30">
        <f t="shared" si="1"/>
        <v>0</v>
      </c>
      <c r="R20" s="32">
        <f t="shared" si="2"/>
        <v>0</v>
      </c>
    </row>
    <row r="21" spans="2:18" ht="15">
      <c r="B21" s="100">
        <v>11</v>
      </c>
      <c r="C21" s="73"/>
      <c r="D21" s="74"/>
      <c r="E21" s="75"/>
      <c r="F21" s="82"/>
      <c r="G21" s="84"/>
      <c r="H21" s="94"/>
      <c r="I21" s="97"/>
      <c r="J21" s="94"/>
      <c r="K21" s="27"/>
      <c r="L21" s="28"/>
      <c r="M21" s="28"/>
      <c r="N21" s="77"/>
      <c r="O21" s="28"/>
      <c r="P21" s="29">
        <v>1.8</v>
      </c>
      <c r="Q21" s="30">
        <f t="shared" si="1"/>
        <v>0</v>
      </c>
      <c r="R21" s="32">
        <f t="shared" si="2"/>
        <v>0</v>
      </c>
    </row>
    <row r="22" spans="2:18" ht="15">
      <c r="B22" s="100">
        <v>12</v>
      </c>
      <c r="C22" s="73"/>
      <c r="D22" s="89"/>
      <c r="E22" s="75"/>
      <c r="F22" s="82"/>
      <c r="G22" s="84"/>
      <c r="H22" s="94"/>
      <c r="I22" s="97"/>
      <c r="J22" s="94"/>
      <c r="K22" s="27"/>
      <c r="L22" s="28"/>
      <c r="M22" s="28"/>
      <c r="N22" s="77"/>
      <c r="O22" s="28"/>
      <c r="P22" s="29">
        <v>1.8</v>
      </c>
      <c r="Q22" s="30">
        <f t="shared" si="1"/>
        <v>0</v>
      </c>
      <c r="R22" s="32">
        <f t="shared" si="2"/>
        <v>0</v>
      </c>
    </row>
    <row r="23" spans="2:18" ht="15">
      <c r="B23" s="100">
        <v>13</v>
      </c>
      <c r="C23" s="73"/>
      <c r="D23" s="74"/>
      <c r="E23" s="75"/>
      <c r="F23" s="82"/>
      <c r="G23" s="84"/>
      <c r="H23" s="94"/>
      <c r="I23" s="97"/>
      <c r="J23" s="94"/>
      <c r="K23" s="27"/>
      <c r="L23" s="28"/>
      <c r="M23" s="28"/>
      <c r="N23" s="77"/>
      <c r="O23" s="28"/>
      <c r="P23" s="29">
        <v>1.8</v>
      </c>
      <c r="Q23" s="30">
        <f>N23</f>
        <v>0</v>
      </c>
      <c r="R23" s="32">
        <f t="shared" si="2"/>
        <v>0</v>
      </c>
    </row>
    <row r="24" spans="2:18" ht="15">
      <c r="B24" s="100">
        <v>14</v>
      </c>
      <c r="C24" s="73"/>
      <c r="D24" s="74"/>
      <c r="E24" s="75"/>
      <c r="F24" s="82"/>
      <c r="G24" s="84"/>
      <c r="H24" s="94"/>
      <c r="I24" s="97"/>
      <c r="J24" s="94"/>
      <c r="K24" s="27"/>
      <c r="L24" s="28"/>
      <c r="M24" s="28"/>
      <c r="N24" s="77"/>
      <c r="O24" s="28">
        <f>16330*(1-0.19)</f>
        <v>13227.300000000001</v>
      </c>
      <c r="P24" s="29">
        <v>1.8</v>
      </c>
      <c r="Q24" s="30">
        <f>O24</f>
        <v>13227.300000000001</v>
      </c>
      <c r="R24" s="32">
        <f t="shared" si="2"/>
        <v>23809.140000000003</v>
      </c>
    </row>
    <row r="25" spans="2:18" ht="15">
      <c r="B25" s="100"/>
      <c r="C25" s="73"/>
      <c r="D25" s="74"/>
      <c r="E25" s="75"/>
      <c r="F25" s="82"/>
      <c r="G25" s="84"/>
      <c r="H25" s="94"/>
      <c r="I25" s="97"/>
      <c r="J25" s="94"/>
      <c r="K25" s="27"/>
      <c r="L25" s="28"/>
      <c r="M25" s="28"/>
      <c r="N25" s="77"/>
      <c r="O25" s="28"/>
      <c r="P25" s="29">
        <v>1.5</v>
      </c>
      <c r="Q25" s="30">
        <v>5000</v>
      </c>
      <c r="R25" s="32">
        <f t="shared" si="2"/>
        <v>7500</v>
      </c>
    </row>
    <row r="26" spans="2:18" ht="15">
      <c r="B26" s="100"/>
      <c r="C26" s="73"/>
      <c r="D26" s="89"/>
      <c r="E26" s="75"/>
      <c r="F26" s="82"/>
      <c r="G26" s="84"/>
      <c r="H26" s="94"/>
      <c r="I26" s="97"/>
      <c r="J26" s="94"/>
      <c r="K26" s="27"/>
      <c r="L26" s="28"/>
      <c r="M26" s="28"/>
      <c r="N26" s="77"/>
      <c r="O26" s="28"/>
      <c r="P26" s="29">
        <v>0.5</v>
      </c>
      <c r="Q26" s="30">
        <f>+L26</f>
        <v>0</v>
      </c>
      <c r="R26" s="32">
        <f t="shared" si="2"/>
        <v>0</v>
      </c>
    </row>
    <row r="27" spans="2:18" ht="15.75" thickBot="1">
      <c r="B27" s="100"/>
      <c r="C27" s="79"/>
      <c r="D27" s="80"/>
      <c r="E27" s="81"/>
      <c r="F27" s="82"/>
      <c r="G27" s="85"/>
      <c r="H27" s="95"/>
      <c r="I27" s="98"/>
      <c r="J27" s="95"/>
      <c r="K27" s="27"/>
      <c r="L27" s="28"/>
      <c r="M27" s="28"/>
      <c r="N27" s="77"/>
      <c r="O27" s="28"/>
      <c r="P27" s="29"/>
      <c r="Q27" s="30">
        <f>+L27</f>
        <v>0</v>
      </c>
      <c r="R27" s="32">
        <f t="shared" si="2"/>
        <v>0</v>
      </c>
    </row>
    <row r="28" spans="2:18" ht="15">
      <c r="B28" s="55" t="s">
        <v>17</v>
      </c>
      <c r="C28" s="78"/>
      <c r="D28" s="42" t="s">
        <v>601</v>
      </c>
      <c r="E28" s="42"/>
      <c r="F28" s="56"/>
      <c r="G28" s="66" t="s">
        <v>3</v>
      </c>
      <c r="H28" s="58"/>
      <c r="I28" s="67"/>
      <c r="J28" s="64">
        <f>SUM(J11:J27)</f>
        <v>1440720</v>
      </c>
      <c r="R28" s="32">
        <f t="shared" si="2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1440720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273736.8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1714456.8</v>
      </c>
    </row>
    <row r="33" ht="15"/>
    <row r="34" ht="15"/>
    <row r="35" ht="15"/>
    <row r="37" ht="15"/>
    <row r="38" ht="15"/>
    <row r="39" ht="15"/>
  </sheetData>
  <sheetProtection formatCells="0"/>
  <mergeCells count="10">
    <mergeCell ref="C19:E19"/>
    <mergeCell ref="C10:E10"/>
    <mergeCell ref="C11:E11"/>
    <mergeCell ref="B8:C8"/>
    <mergeCell ref="C17:E17"/>
    <mergeCell ref="C18:E1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5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3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3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3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2014-10-30T20:39:06Z</cp:lastPrinted>
  <dcterms:created xsi:type="dcterms:W3CDTF">2013-07-12T05:01:37Z</dcterms:created>
  <dcterms:modified xsi:type="dcterms:W3CDTF">2015-12-23T14:06:44Z</dcterms:modified>
  <cp:category/>
  <cp:version/>
  <cp:contentType/>
  <cp:contentStatus/>
</cp:coreProperties>
</file>