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<sst xmlns="http://schemas.openxmlformats.org/spreadsheetml/2006/main" count="47" uniqueCount="44">
  <si>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</si>
  <si>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</si>
  <si>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</si>
  <si>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</si>
  <si>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</si>
  <si>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</si>
  <si>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</si>
  <si>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</si>
  <si>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</si>
  <si>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</si>
  <si>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</si>
  <si>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</si>
  <si>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</si>
  <si>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</si>
  <si>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</si>
  <si>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</si>
  <si>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</si>
  <si>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</si>
  <si>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</si>
  <si>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</si>
  <si>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</si>
  <si>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</si>
  <si>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</si>
  <si>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</si>
  <si>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</si>
  <si>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</si>
  <si>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</si>
  <si>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</si>
  <si>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</si>
  <si>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 xml:space="preserve">96.591.040-9  </t>
  </si>
  <si>
    <t>Curicó</t>
  </si>
  <si>
    <t>Teno</t>
  </si>
  <si>
    <t>Empresas Carozzi S.A.</t>
  </si>
  <si>
    <t>Industria de. Alimentos</t>
  </si>
  <si>
    <t>30 días</t>
  </si>
  <si>
    <t>Camino Longitudinal  sur Km. # 174</t>
  </si>
  <si>
    <t>GUILLERMO  VIDAL</t>
  </si>
  <si>
    <t>FLETE</t>
  </si>
  <si>
    <t>UNICAL</t>
  </si>
  <si>
    <t>PLAZO ENTREGA  15 DÍAS</t>
  </si>
  <si>
    <t>RESORTE MATRICERIA G25X025 ROJO</t>
  </si>
  <si>
    <t>000-07-25002/00</t>
  </si>
  <si>
    <t>RESORTE MATRICERIA G25X025 AZUL</t>
  </si>
  <si>
    <t>000-07-20001/00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</si>
</sst>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2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6" fillId="7" borderId="1" applyNumberFormat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64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3" fillId="24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7" fillId="24" borderId="10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 horizontal="center"/>
      <protection locked="0"/>
    </xf>
    <xf numFmtId="0" fontId="7" fillId="24" borderId="14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0" fontId="9" fillId="24" borderId="15" xfId="45" applyFont="1" applyFill="1" applyBorder="1" applyAlignment="1" applyProtection="1">
      <alignment horizontal="left"/>
      <protection/>
    </xf>
    <xf numFmtId="164" fontId="10" fillId="24" borderId="15" xfId="0" applyNumberFormat="1" applyFont="1" applyFill="1" applyBorder="1" applyAlignment="1" applyProtection="1">
      <alignment horizontal="left" vertical="center"/>
      <protection/>
    </xf>
    <xf numFmtId="0" fontId="7" fillId="24" borderId="25" xfId="0" applyFont="1" applyFill="1" applyBorder="1" applyAlignment="1" applyProtection="1">
      <alignment/>
      <protection locked="0"/>
    </xf>
    <xf numFmtId="0" fontId="7" fillId="24" borderId="24" xfId="0" applyFont="1" applyFill="1" applyBorder="1" applyAlignment="1" applyProtection="1">
      <alignment/>
      <protection locked="0"/>
    </xf>
    <xf numFmtId="0" fontId="10" fillId="24" borderId="24" xfId="0" applyFont="1" applyFill="1" applyBorder="1" applyAlignment="1" applyProtection="1">
      <alignment/>
      <protection locked="0"/>
    </xf>
    <xf numFmtId="164" fontId="10" fillId="24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11" fillId="24" borderId="14" xfId="0" applyFont="1" applyFill="1" applyBorder="1" applyAlignment="1" applyProtection="1">
      <alignment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11" fillId="24" borderId="15" xfId="0" applyFont="1" applyFill="1" applyBorder="1" applyAlignment="1" applyProtection="1">
      <alignment/>
      <protection locked="0"/>
    </xf>
    <xf numFmtId="0" fontId="11" fillId="24" borderId="30" xfId="0" applyFont="1" applyFill="1" applyBorder="1" applyAlignment="1" applyProtection="1">
      <alignment/>
      <protection locked="0"/>
    </xf>
    <xf numFmtId="0" fontId="11" fillId="24" borderId="25" xfId="0" applyFont="1" applyFill="1" applyBorder="1" applyAlignment="1" applyProtection="1">
      <alignment/>
      <protection locked="0"/>
    </xf>
    <xf numFmtId="0" fontId="11" fillId="24" borderId="24" xfId="0" applyFont="1" applyFill="1" applyBorder="1" applyAlignment="1" applyProtection="1">
      <alignment/>
      <protection locked="0"/>
    </xf>
    <xf numFmtId="0" fontId="11" fillId="24" borderId="26" xfId="0" applyFont="1" applyFill="1" applyBorder="1" applyAlignment="1" applyProtection="1">
      <alignment/>
      <protection locked="0"/>
    </xf>
    <xf numFmtId="0" fontId="10" fillId="24" borderId="10" xfId="0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/>
      <protection locked="0"/>
    </xf>
    <xf numFmtId="0" fontId="7" fillId="24" borderId="28" xfId="0" applyFont="1" applyFill="1" applyBorder="1" applyAlignment="1" applyProtection="1">
      <alignment horizontal="right" vertical="center"/>
      <protection locked="0"/>
    </xf>
    <xf numFmtId="0" fontId="7" fillId="24" borderId="11" xfId="0" applyFont="1" applyFill="1" applyBorder="1" applyAlignment="1" applyProtection="1">
      <alignment horizontal="right" vertical="center"/>
      <protection locked="0"/>
    </xf>
    <xf numFmtId="0" fontId="7" fillId="24" borderId="29" xfId="0" applyFont="1" applyFill="1" applyBorder="1" applyAlignment="1" applyProtection="1">
      <alignment horizontal="right"/>
      <protection locked="0"/>
    </xf>
    <xf numFmtId="0" fontId="7" fillId="24" borderId="14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7" fillId="24" borderId="15" xfId="0" applyFont="1" applyFill="1" applyBorder="1" applyAlignment="1" applyProtection="1">
      <alignment horizontal="right"/>
      <protection locked="0"/>
    </xf>
    <xf numFmtId="9" fontId="7" fillId="24" borderId="31" xfId="0" applyNumberFormat="1" applyFont="1" applyFill="1" applyBorder="1" applyAlignment="1" applyProtection="1">
      <alignment horizontal="right" vertical="center"/>
      <protection locked="0"/>
    </xf>
    <xf numFmtId="9" fontId="7" fillId="24" borderId="0" xfId="0" applyNumberFormat="1" applyFont="1" applyFill="1" applyBorder="1" applyAlignment="1" applyProtection="1">
      <alignment horizontal="right" vertical="center"/>
      <protection locked="0"/>
    </xf>
    <xf numFmtId="9" fontId="7" fillId="24" borderId="19" xfId="0" applyNumberFormat="1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/>
      <protection locked="0"/>
    </xf>
    <xf numFmtId="0" fontId="7" fillId="24" borderId="31" xfId="0" applyFont="1" applyFill="1" applyBorder="1" applyAlignment="1" applyProtection="1">
      <alignment horizontal="right" vertical="center"/>
      <protection locked="0"/>
    </xf>
    <xf numFmtId="0" fontId="7" fillId="24" borderId="19" xfId="0" applyFont="1" applyFill="1" applyBorder="1" applyAlignment="1" applyProtection="1">
      <alignment horizontal="right"/>
      <protection locked="0"/>
    </xf>
    <xf numFmtId="0" fontId="7" fillId="24" borderId="26" xfId="0" applyFont="1" applyFill="1" applyBorder="1" applyAlignment="1" applyProtection="1">
      <alignment/>
      <protection locked="0"/>
    </xf>
    <xf numFmtId="0" fontId="7" fillId="24" borderId="32" xfId="0" applyFont="1" applyFill="1" applyBorder="1" applyAlignment="1" applyProtection="1">
      <alignment horizontal="right" vertical="center"/>
      <protection locked="0"/>
    </xf>
    <xf numFmtId="0" fontId="7" fillId="24" borderId="24" xfId="0" applyFont="1" applyFill="1" applyBorder="1" applyAlignment="1" applyProtection="1">
      <alignment horizontal="right" vertical="center"/>
      <protection locked="0"/>
    </xf>
    <xf numFmtId="0" fontId="7" fillId="24" borderId="33" xfId="0" applyFont="1" applyFill="1" applyBorder="1" applyAlignment="1" applyProtection="1">
      <alignment horizontal="right"/>
      <protection locked="0"/>
    </xf>
    <xf numFmtId="165" fontId="5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24" borderId="30" xfId="0" applyNumberFormat="1" applyFont="1" applyFill="1" applyBorder="1" applyAlignment="1" applyProtection="1">
      <alignment horizontal="center"/>
      <protection/>
    </xf>
    <xf numFmtId="166" fontId="7" fillId="24" borderId="34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7" fillId="24" borderId="10" xfId="0" applyNumberFormat="1" applyFont="1" applyFill="1" applyBorder="1" applyAlignment="1" applyProtection="1">
      <alignment horizontal="center"/>
      <protection locked="0"/>
    </xf>
    <xf numFmtId="0" fontId="7" fillId="24" borderId="14" xfId="0" applyNumberFormat="1" applyFont="1" applyFill="1" applyBorder="1" applyAlignment="1" applyProtection="1">
      <alignment horizontal="center"/>
      <protection locked="0"/>
    </xf>
    <xf numFmtId="0" fontId="11" fillId="24" borderId="15" xfId="0" applyFont="1" applyFill="1" applyBorder="1" applyAlignment="1" applyProtection="1">
      <alignment horizontal="center"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 horizontal="left"/>
      <protection/>
    </xf>
    <xf numFmtId="0" fontId="10" fillId="24" borderId="0" xfId="0" applyFont="1" applyFill="1" applyBorder="1" applyAlignment="1" applyProtection="1">
      <alignment horizontal="left"/>
      <protection/>
    </xf>
    <xf numFmtId="166" fontId="12" fillId="24" borderId="15" xfId="0" applyNumberFormat="1" applyFont="1" applyFill="1" applyBorder="1" applyAlignment="1" applyProtection="1">
      <alignment horizontal="left"/>
      <protection/>
    </xf>
    <xf numFmtId="166" fontId="12" fillId="24" borderId="12" xfId="0" applyNumberFormat="1" applyFont="1" applyFill="1" applyBorder="1" applyAlignment="1" applyProtection="1">
      <alignment horizontal="left"/>
      <protection/>
    </xf>
    <xf numFmtId="0" fontId="13" fillId="24" borderId="15" xfId="0" applyFont="1" applyFill="1" applyBorder="1" applyAlignment="1" applyProtection="1">
      <alignment horizontal="center"/>
      <protection locked="0"/>
    </xf>
    <xf numFmtId="0" fontId="13" fillId="24" borderId="12" xfId="0" applyFont="1" applyFill="1" applyBorder="1" applyAlignment="1" applyProtection="1">
      <alignment horizontal="center"/>
      <protection locked="0"/>
    </xf>
    <xf numFmtId="3" fontId="7" fillId="24" borderId="35" xfId="0" applyNumberFormat="1" applyFont="1" applyFill="1" applyBorder="1" applyAlignment="1" applyProtection="1">
      <alignment horizontal="center"/>
      <protection/>
    </xf>
    <xf numFmtId="3" fontId="7" fillId="24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3" fontId="7" fillId="24" borderId="30" xfId="0" applyNumberFormat="1" applyFont="1" applyFill="1" applyBorder="1" applyAlignment="1" applyProtection="1">
      <alignment horizontal="center"/>
      <protection/>
    </xf>
    <xf numFmtId="3" fontId="7" fillId="24" borderId="34" xfId="0" applyNumberFormat="1" applyFont="1" applyFill="1" applyBorder="1" applyAlignment="1" applyProtection="1">
      <alignment horizontal="center"/>
      <protection/>
    </xf>
    <xf numFmtId="0" fontId="7" fillId="24" borderId="30" xfId="0" applyFont="1" applyFill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30" fillId="24" borderId="14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7" fillId="24" borderId="27" xfId="0" applyFont="1" applyFill="1" applyBorder="1" applyAlignment="1" applyProtection="1">
      <alignment horizontal="center"/>
      <protection locked="0"/>
    </xf>
    <xf numFmtId="6" fontId="3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166" fontId="7" fillId="24" borderId="37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3" fontId="7" fillId="24" borderId="39" xfId="0" applyNumberFormat="1" applyFont="1" applyFill="1" applyBorder="1" applyAlignment="1" applyProtection="1">
      <alignment horizontal="center"/>
      <protection/>
    </xf>
    <xf numFmtId="166" fontId="7" fillId="24" borderId="40" xfId="0" applyNumberFormat="1" applyFont="1" applyFill="1" applyBorder="1" applyAlignment="1" applyProtection="1">
      <alignment horizontal="center"/>
      <protection locked="0"/>
    </xf>
    <xf numFmtId="166" fontId="7" fillId="24" borderId="41" xfId="0" applyNumberFormat="1" applyFont="1" applyFill="1" applyBorder="1" applyAlignment="1" applyProtection="1">
      <alignment horizontal="center"/>
      <protection locked="0"/>
    </xf>
    <xf numFmtId="3" fontId="7" fillId="24" borderId="42" xfId="0" applyNumberFormat="1" applyFont="1" applyFill="1" applyBorder="1" applyAlignment="1" applyProtection="1">
      <alignment horizontal="center"/>
      <protection/>
    </xf>
    <xf numFmtId="0" fontId="7" fillId="24" borderId="3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9" fontId="0" fillId="0" borderId="0" xfId="0" applyNumberFormat="1" applyFill="1" applyAlignment="1" applyProtection="1">
      <alignment horizontal="center"/>
      <protection locked="0"/>
    </xf>
    <xf numFmtId="0" fontId="7" fillId="24" borderId="14" xfId="0" applyFont="1" applyFill="1" applyBorder="1" applyAlignment="1" applyProtection="1">
      <alignment horizontal="left"/>
      <protection locked="0"/>
    </xf>
    <xf numFmtId="0" fontId="7" fillId="24" borderId="0" xfId="0" applyFont="1" applyFill="1" applyBorder="1" applyAlignment="1" applyProtection="1">
      <alignment horizontal="left"/>
      <protection locked="0"/>
    </xf>
    <xf numFmtId="166" fontId="10" fillId="24" borderId="0" xfId="0" applyNumberFormat="1" applyFont="1" applyFill="1" applyBorder="1" applyAlignment="1" applyProtection="1">
      <alignment horizontal="left"/>
      <protection/>
    </xf>
    <xf numFmtId="166" fontId="10" fillId="24" borderId="15" xfId="0" applyNumberFormat="1" applyFont="1" applyFill="1" applyBorder="1" applyAlignment="1" applyProtection="1">
      <alignment horizontal="left"/>
      <protection/>
    </xf>
    <xf numFmtId="166" fontId="8" fillId="24" borderId="0" xfId="0" applyNumberFormat="1" applyFont="1" applyFill="1" applyBorder="1" applyAlignment="1" applyProtection="1">
      <alignment horizontal="left"/>
      <protection/>
    </xf>
    <xf numFmtId="166" fontId="12" fillId="24" borderId="0" xfId="0" applyNumberFormat="1" applyFont="1" applyFill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12" fillId="24" borderId="10" xfId="0" applyFont="1" applyFill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24" borderId="14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1" fillId="24" borderId="14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575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 . 92797615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crivera@hidroneumatic.cl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E1">
      <selection activeCell="R10" sqref="R1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10.00390625" style="8" customWidth="1"/>
    <col min="13" max="13" width="9.1406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78">
        <v>3364</v>
      </c>
      <c r="K2" s="7"/>
      <c r="L2" s="7"/>
    </row>
    <row r="3" spans="2:12" ht="6.7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94" t="s">
        <v>29</v>
      </c>
      <c r="E4" s="37" t="s">
        <v>11</v>
      </c>
      <c r="F4" s="38"/>
      <c r="G4" s="38"/>
      <c r="H4" s="39"/>
      <c r="I4" s="37" t="s">
        <v>9</v>
      </c>
      <c r="J4" s="89"/>
      <c r="K4" s="20"/>
    </row>
    <row r="5" spans="2:11" ht="15">
      <c r="B5" s="40"/>
      <c r="C5" s="41"/>
      <c r="D5" s="42"/>
      <c r="E5" s="118" t="s">
        <v>35</v>
      </c>
      <c r="F5" s="118"/>
      <c r="G5" s="118"/>
      <c r="H5" s="118"/>
      <c r="I5" s="118"/>
      <c r="J5" s="119"/>
      <c r="K5" s="20"/>
    </row>
    <row r="6" spans="2:10" ht="17.25" customHeight="1">
      <c r="B6" s="40" t="s">
        <v>26</v>
      </c>
      <c r="C6" s="41"/>
      <c r="D6" s="87" t="s">
        <v>32</v>
      </c>
      <c r="E6" s="41" t="s">
        <v>7</v>
      </c>
      <c r="F6" s="120" t="s">
        <v>31</v>
      </c>
      <c r="G6" s="120"/>
      <c r="H6" s="120"/>
      <c r="I6" s="81"/>
      <c r="J6" s="43"/>
    </row>
    <row r="7" spans="2:12" ht="15">
      <c r="B7" s="40" t="s">
        <v>24</v>
      </c>
      <c r="C7" s="41"/>
      <c r="D7" s="86" t="s">
        <v>33</v>
      </c>
      <c r="E7" s="41" t="s">
        <v>8</v>
      </c>
      <c r="F7" s="121" t="s">
        <v>30</v>
      </c>
      <c r="G7" s="121"/>
      <c r="H7" s="121"/>
      <c r="I7" s="41" t="s">
        <v>25</v>
      </c>
      <c r="J7" s="88" t="s">
        <v>36</v>
      </c>
      <c r="L7" s="114"/>
    </row>
    <row r="8" spans="2:12" ht="15.75" thickBot="1">
      <c r="B8" s="116" t="s">
        <v>27</v>
      </c>
      <c r="C8" s="117"/>
      <c r="D8" s="86" t="s">
        <v>34</v>
      </c>
      <c r="E8" s="41" t="s">
        <v>10</v>
      </c>
      <c r="F8" s="120" t="s">
        <v>28</v>
      </c>
      <c r="G8" s="120"/>
      <c r="H8" s="120"/>
      <c r="I8" s="41" t="s">
        <v>13</v>
      </c>
      <c r="J8" s="44">
        <f ca="1">TODAY()</f>
        <v>42354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115"/>
      <c r="M9" s="102" t="s">
        <v>37</v>
      </c>
      <c r="P9" s="21"/>
      <c r="Q9" s="22" t="s">
        <v>20</v>
      </c>
      <c r="R9" s="23" t="s">
        <v>21</v>
      </c>
    </row>
    <row r="10" spans="2:18" ht="15.75" thickBot="1">
      <c r="B10" s="49" t="s">
        <v>1</v>
      </c>
      <c r="C10" s="122" t="s">
        <v>23</v>
      </c>
      <c r="D10" s="123"/>
      <c r="E10" s="124"/>
      <c r="F10" s="50" t="s">
        <v>0</v>
      </c>
      <c r="G10" s="51" t="s">
        <v>22</v>
      </c>
      <c r="H10" s="100" t="s">
        <v>14</v>
      </c>
      <c r="I10" s="99" t="s">
        <v>12</v>
      </c>
      <c r="J10" s="108" t="s">
        <v>2</v>
      </c>
      <c r="K10" s="24" t="s">
        <v>17</v>
      </c>
      <c r="L10" s="25" t="s">
        <v>38</v>
      </c>
      <c r="M10" s="104">
        <f>550*720</f>
        <v>396000</v>
      </c>
      <c r="N10" s="25"/>
      <c r="O10" s="25"/>
      <c r="P10" s="26" t="s">
        <v>15</v>
      </c>
      <c r="Q10" s="25" t="s">
        <v>18</v>
      </c>
      <c r="R10" s="27" t="s">
        <v>19</v>
      </c>
    </row>
    <row r="11" spans="2:18" ht="15">
      <c r="B11" s="82">
        <v>1</v>
      </c>
      <c r="C11" s="125" t="s">
        <v>40</v>
      </c>
      <c r="D11" s="126"/>
      <c r="E11" s="127"/>
      <c r="F11" s="91">
        <v>100</v>
      </c>
      <c r="G11" s="103" t="s">
        <v>22</v>
      </c>
      <c r="H11" s="79">
        <f>R11</f>
        <v>0</v>
      </c>
      <c r="I11" s="107">
        <v>45600</v>
      </c>
      <c r="J11" s="112">
        <f>H11*F11</f>
        <v>0</v>
      </c>
      <c r="K11" s="28">
        <v>1</v>
      </c>
      <c r="L11" s="105"/>
      <c r="M11" s="106"/>
      <c r="N11" s="106"/>
      <c r="O11" s="29"/>
      <c r="P11" s="30">
        <v>1.5</v>
      </c>
      <c r="Q11" s="31">
        <f>L11*P11</f>
        <v>0</v>
      </c>
      <c r="R11" s="35">
        <f>Q11+M11</f>
        <v>0</v>
      </c>
    </row>
    <row r="12" spans="2:18" ht="15">
      <c r="B12" s="83"/>
      <c r="C12" s="128" t="s">
        <v>41</v>
      </c>
      <c r="D12" s="129"/>
      <c r="E12" s="130"/>
      <c r="F12" s="90"/>
      <c r="G12" s="113"/>
      <c r="H12" s="79">
        <f>R12</f>
        <v>0</v>
      </c>
      <c r="I12" s="110"/>
      <c r="J12" s="109"/>
      <c r="K12" s="28">
        <v>2</v>
      </c>
      <c r="L12" s="105"/>
      <c r="M12" s="106"/>
      <c r="N12" s="106"/>
      <c r="O12" s="29"/>
      <c r="P12" s="30">
        <v>1.5</v>
      </c>
      <c r="Q12" s="31">
        <f>L12*P12</f>
        <v>0</v>
      </c>
      <c r="R12" s="35">
        <f>Q12+M12</f>
        <v>0</v>
      </c>
    </row>
    <row r="13" spans="2:18" ht="15">
      <c r="B13" s="83">
        <v>2</v>
      </c>
      <c r="C13" s="128" t="s">
        <v>42</v>
      </c>
      <c r="D13" s="129"/>
      <c r="E13" s="130"/>
      <c r="F13" s="90">
        <v>100</v>
      </c>
      <c r="G13" s="98" t="s">
        <v>22</v>
      </c>
      <c r="H13" s="79"/>
      <c r="I13" s="110">
        <v>0</v>
      </c>
      <c r="J13" s="96"/>
      <c r="K13" s="28">
        <v>3</v>
      </c>
      <c r="L13" s="95"/>
      <c r="M13" s="29"/>
      <c r="N13" s="29"/>
      <c r="O13" s="29"/>
      <c r="P13" s="30">
        <v>1.4</v>
      </c>
      <c r="Q13" s="31"/>
      <c r="R13" s="35">
        <f aca="true" t="shared" si="0" ref="R13:R21">+Q13*P13</f>
        <v>0</v>
      </c>
    </row>
    <row r="14" spans="2:18" ht="15">
      <c r="B14" s="83"/>
      <c r="C14" s="128" t="s">
        <v>43</v>
      </c>
      <c r="D14" s="129"/>
      <c r="E14" s="130"/>
      <c r="F14" s="90"/>
      <c r="G14" s="98"/>
      <c r="H14" s="79"/>
      <c r="I14" s="110">
        <v>0</v>
      </c>
      <c r="J14" s="96"/>
      <c r="K14" s="28">
        <v>4</v>
      </c>
      <c r="L14" s="29"/>
      <c r="M14" s="29"/>
      <c r="N14" s="29"/>
      <c r="O14" s="29"/>
      <c r="P14" s="30">
        <v>1.3</v>
      </c>
      <c r="Q14" s="31">
        <f>+L14</f>
        <v>0</v>
      </c>
      <c r="R14" s="35">
        <f>+Q14*P14</f>
        <v>0</v>
      </c>
    </row>
    <row r="15" spans="2:18" ht="15">
      <c r="B15" s="83"/>
      <c r="C15" s="128"/>
      <c r="D15" s="129"/>
      <c r="E15" s="130"/>
      <c r="F15" s="90"/>
      <c r="G15" s="98"/>
      <c r="H15" s="79"/>
      <c r="I15" s="110">
        <v>0</v>
      </c>
      <c r="J15" s="96"/>
      <c r="K15" s="28">
        <v>5</v>
      </c>
      <c r="L15" s="29"/>
      <c r="M15" s="29"/>
      <c r="N15" s="29"/>
      <c r="O15" s="29"/>
      <c r="P15" s="30">
        <v>1.3</v>
      </c>
      <c r="Q15" s="31">
        <f>+L15</f>
        <v>0</v>
      </c>
      <c r="R15" s="35">
        <f t="shared" si="0"/>
        <v>0</v>
      </c>
    </row>
    <row r="16" spans="2:18" ht="15">
      <c r="B16" s="83"/>
      <c r="C16" s="128"/>
      <c r="D16" s="129"/>
      <c r="E16" s="130"/>
      <c r="F16" s="90"/>
      <c r="G16" s="98"/>
      <c r="H16" s="79"/>
      <c r="I16" s="110">
        <v>0</v>
      </c>
      <c r="J16" s="96"/>
      <c r="K16" s="28">
        <v>6</v>
      </c>
      <c r="L16" s="29"/>
      <c r="M16" s="29"/>
      <c r="N16" s="29"/>
      <c r="O16" s="29"/>
      <c r="P16" s="30">
        <v>1.3</v>
      </c>
      <c r="Q16" s="31">
        <f>+L16</f>
        <v>0</v>
      </c>
      <c r="R16" s="35">
        <f t="shared" si="0"/>
        <v>0</v>
      </c>
    </row>
    <row r="17" spans="2:18" ht="15">
      <c r="B17" s="83"/>
      <c r="C17" s="128"/>
      <c r="D17" s="129"/>
      <c r="E17" s="130"/>
      <c r="F17" s="90"/>
      <c r="G17" s="98"/>
      <c r="H17" s="79"/>
      <c r="I17" s="110">
        <v>0</v>
      </c>
      <c r="J17" s="96"/>
      <c r="K17" s="28">
        <v>7</v>
      </c>
      <c r="L17" s="29"/>
      <c r="M17" s="29"/>
      <c r="N17" s="29"/>
      <c r="O17" s="29"/>
      <c r="P17" s="30">
        <v>1.3</v>
      </c>
      <c r="Q17" s="31">
        <f>+L17</f>
        <v>0</v>
      </c>
      <c r="R17" s="35">
        <f t="shared" si="0"/>
        <v>0</v>
      </c>
    </row>
    <row r="18" spans="2:18" ht="15">
      <c r="B18" s="83"/>
      <c r="C18" s="128"/>
      <c r="D18" s="129"/>
      <c r="E18" s="130"/>
      <c r="F18" s="90"/>
      <c r="G18" s="98"/>
      <c r="H18" s="79"/>
      <c r="I18" s="110">
        <v>0</v>
      </c>
      <c r="J18" s="96"/>
      <c r="K18" s="28">
        <v>8</v>
      </c>
      <c r="L18" s="29"/>
      <c r="M18" s="29"/>
      <c r="N18" s="29"/>
      <c r="O18" s="29"/>
      <c r="P18" s="30">
        <v>1.3</v>
      </c>
      <c r="Q18" s="31"/>
      <c r="R18" s="35">
        <f t="shared" si="0"/>
        <v>0</v>
      </c>
    </row>
    <row r="19" spans="2:18" ht="15">
      <c r="B19" s="101">
        <v>9</v>
      </c>
      <c r="C19" s="131"/>
      <c r="D19" s="132"/>
      <c r="E19" s="133"/>
      <c r="F19" s="84"/>
      <c r="G19" s="98"/>
      <c r="H19" s="79">
        <f aca="true" t="shared" si="1" ref="H19:H28">VLOOKUP(B19,COTIZADO,8,FALSE)</f>
        <v>0</v>
      </c>
      <c r="I19" s="110">
        <v>0</v>
      </c>
      <c r="J19" s="96"/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0"/>
        <v>0</v>
      </c>
    </row>
    <row r="20" spans="2:18" ht="15">
      <c r="B20" s="101">
        <v>10</v>
      </c>
      <c r="C20" s="131"/>
      <c r="D20" s="132"/>
      <c r="E20" s="133"/>
      <c r="F20" s="84"/>
      <c r="G20" s="55"/>
      <c r="H20" s="79">
        <f t="shared" si="1"/>
        <v>0</v>
      </c>
      <c r="I20" s="110">
        <v>0</v>
      </c>
      <c r="J20" s="96"/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0"/>
        <v>0</v>
      </c>
    </row>
    <row r="21" spans="2:18" ht="15">
      <c r="B21" s="101">
        <v>11</v>
      </c>
      <c r="C21" s="131"/>
      <c r="D21" s="132"/>
      <c r="E21" s="133"/>
      <c r="F21" s="84"/>
      <c r="G21" s="55"/>
      <c r="H21" s="79">
        <f t="shared" si="1"/>
        <v>0</v>
      </c>
      <c r="I21" s="110">
        <v>0</v>
      </c>
      <c r="J21" s="96"/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0"/>
        <v>0</v>
      </c>
    </row>
    <row r="22" spans="2:18" ht="15">
      <c r="B22" s="101">
        <v>12</v>
      </c>
      <c r="C22" s="131"/>
      <c r="D22" s="132"/>
      <c r="E22" s="133"/>
      <c r="F22" s="84"/>
      <c r="G22" s="55"/>
      <c r="H22" s="79">
        <f t="shared" si="1"/>
        <v>0</v>
      </c>
      <c r="I22" s="110">
        <v>0</v>
      </c>
      <c r="J22" s="96"/>
      <c r="K22" s="28">
        <v>12</v>
      </c>
      <c r="L22" s="29"/>
      <c r="M22" s="29"/>
      <c r="N22" s="29"/>
      <c r="O22" s="29"/>
      <c r="P22" s="30">
        <v>1.5</v>
      </c>
      <c r="Q22" s="31"/>
      <c r="R22" s="35">
        <f aca="true" t="shared" si="2" ref="R22:R28">Q22*P22</f>
        <v>0</v>
      </c>
    </row>
    <row r="23" spans="2:18" ht="15">
      <c r="B23" s="101">
        <v>13</v>
      </c>
      <c r="C23" s="131"/>
      <c r="D23" s="132"/>
      <c r="E23" s="133"/>
      <c r="F23" s="84"/>
      <c r="G23" s="55"/>
      <c r="H23" s="79">
        <f t="shared" si="1"/>
        <v>0</v>
      </c>
      <c r="I23" s="110">
        <v>0</v>
      </c>
      <c r="J23" s="96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1">
        <v>14</v>
      </c>
      <c r="C24" s="131"/>
      <c r="D24" s="132"/>
      <c r="E24" s="133"/>
      <c r="F24" s="84"/>
      <c r="G24" s="55"/>
      <c r="H24" s="79">
        <f t="shared" si="1"/>
        <v>0</v>
      </c>
      <c r="I24" s="110">
        <v>0</v>
      </c>
      <c r="J24" s="96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1">
        <v>15</v>
      </c>
      <c r="C25" s="52"/>
      <c r="D25" s="53"/>
      <c r="E25" s="54"/>
      <c r="F25" s="84"/>
      <c r="G25" s="55"/>
      <c r="H25" s="79">
        <f t="shared" si="1"/>
        <v>0</v>
      </c>
      <c r="I25" s="110">
        <v>0</v>
      </c>
      <c r="J25" s="96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1">
        <v>16</v>
      </c>
      <c r="C26" s="52"/>
      <c r="D26" s="53"/>
      <c r="E26" s="54"/>
      <c r="F26" s="84"/>
      <c r="G26" s="55"/>
      <c r="H26" s="79">
        <f t="shared" si="1"/>
        <v>0</v>
      </c>
      <c r="I26" s="110">
        <v>0</v>
      </c>
      <c r="J26" s="96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1">
        <v>17</v>
      </c>
      <c r="C27" s="52"/>
      <c r="D27" s="53"/>
      <c r="E27" s="54"/>
      <c r="F27" s="84"/>
      <c r="G27" s="55"/>
      <c r="H27" s="79">
        <f t="shared" si="1"/>
        <v>0</v>
      </c>
      <c r="I27" s="110">
        <v>0</v>
      </c>
      <c r="J27" s="96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1">
        <v>18</v>
      </c>
      <c r="C28" s="56"/>
      <c r="D28" s="57"/>
      <c r="E28" s="58"/>
      <c r="F28" s="84"/>
      <c r="G28" s="55"/>
      <c r="H28" s="80">
        <f t="shared" si="1"/>
        <v>0</v>
      </c>
      <c r="I28" s="111">
        <v>0</v>
      </c>
      <c r="J28" s="97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59" t="s">
        <v>16</v>
      </c>
      <c r="C29" s="85"/>
      <c r="D29" s="41"/>
      <c r="E29" s="41"/>
      <c r="F29" s="60"/>
      <c r="G29" s="61" t="s">
        <v>3</v>
      </c>
      <c r="H29" s="62"/>
      <c r="I29" s="63"/>
      <c r="J29" s="92">
        <f>SUM(J11:J28)</f>
        <v>0</v>
      </c>
    </row>
    <row r="30" spans="2:10" ht="15">
      <c r="B30" s="64"/>
      <c r="C30" s="65"/>
      <c r="D30" s="66" t="s">
        <v>39</v>
      </c>
      <c r="E30" s="41"/>
      <c r="F30" s="67"/>
      <c r="G30" s="68"/>
      <c r="H30" s="69"/>
      <c r="I30" s="70"/>
      <c r="J30" s="92"/>
    </row>
    <row r="31" spans="2:10" ht="15">
      <c r="B31" s="40"/>
      <c r="C31" s="41"/>
      <c r="D31" s="41"/>
      <c r="E31" s="41"/>
      <c r="F31" s="71"/>
      <c r="G31" s="72" t="s">
        <v>4</v>
      </c>
      <c r="H31" s="65"/>
      <c r="I31" s="73"/>
      <c r="J31" s="92">
        <f>J29-J30</f>
        <v>0</v>
      </c>
    </row>
    <row r="32" spans="2:10" ht="15">
      <c r="B32" s="40"/>
      <c r="C32" s="41"/>
      <c r="D32" s="41"/>
      <c r="E32" s="41"/>
      <c r="F32" s="67"/>
      <c r="G32" s="68">
        <v>0.19</v>
      </c>
      <c r="H32" s="69"/>
      <c r="I32" s="70">
        <v>0.19</v>
      </c>
      <c r="J32" s="92">
        <f>J31*I32</f>
        <v>0</v>
      </c>
    </row>
    <row r="33" spans="2:10" ht="15.75" thickBot="1">
      <c r="B33" s="45"/>
      <c r="C33" s="46"/>
      <c r="D33" s="46"/>
      <c r="E33" s="46"/>
      <c r="F33" s="74"/>
      <c r="G33" s="75" t="s">
        <v>2</v>
      </c>
      <c r="H33" s="76"/>
      <c r="I33" s="77"/>
      <c r="J33" s="93">
        <f>J31+J32</f>
        <v>0</v>
      </c>
    </row>
  </sheetData>
  <sheetProtection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0:E10"/>
    <mergeCell ref="C11:E11"/>
    <mergeCell ref="C16:E16"/>
    <mergeCell ref="C22:E22"/>
    <mergeCell ref="C12:E12"/>
    <mergeCell ref="C13:E13"/>
    <mergeCell ref="C14:E14"/>
    <mergeCell ref="C15:E15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2015-12-09T14:47:20Z</cp:lastPrinted>
  <dcterms:created xsi:type="dcterms:W3CDTF">2013-07-12T05:01:37Z</dcterms:created>
  <dcterms:modified xsi:type="dcterms:W3CDTF">2015-12-16T18:31:19Z</dcterms:modified>
  <cp:category/>
  <cp:version/>
  <cp:contentType/>
  <cp:contentStatus/>
</cp:coreProperties>
</file>