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umno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CLIENTES!$A$1:$L$2</definedName>
    <definedName name="_xlnm.Print_Area" localSheetId="0">COTIZACION!$B$1:$J$43</definedName>
    <definedName name="CLIENTES">CLIENTES!$B$2:$M$201</definedName>
    <definedName name="COTIZADO" comment="VALORES COTIZADOS A PROVEEDORES">COTIZACION!$K$10:$R$38</definedName>
    <definedName name="VENTAFINAL" comment="PRECIO OFERTADO A CLIENTE">COTIZACION!$R$11:$R$38</definedName>
    <definedName name="Z_E08BD4BD_63D8_41E6_9AED_1C81DE76C4C8_.wvu.PrintArea" localSheetId="0" hidden="1">COTIZACION!$B$1:$J$43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H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11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12" i="1"/>
  <c r="R11" i="1" l="1"/>
  <c r="J12" i="1" l="1"/>
  <c r="J8" i="1"/>
  <c r="J11" i="1" l="1"/>
  <c r="J39" i="1" s="1"/>
  <c r="J40" i="1" s="1"/>
  <c r="J41" i="1" l="1"/>
  <c r="J42" i="1" l="1"/>
  <c r="J43" i="1" s="1"/>
</calcChain>
</file>

<file path=xl/sharedStrings.xml><?xml version="1.0" encoding="utf-8"?>
<sst xmlns="http://schemas.openxmlformats.org/spreadsheetml/2006/main" count="905" uniqueCount="643">
  <si>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</si>
  <si>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</si>
  <si>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</si>
  <si>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</si>
  <si>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</si>
  <si>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</si>
  <si>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</si>
  <si>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</si>
  <si>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</si>
  <si>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</si>
  <si>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</si>
  <si>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</si>
  <si>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</si>
  <si>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</si>
  <si>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</si>
  <si>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</si>
  <si>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</si>
  <si>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</si>
  <si>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</si>
  <si>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</si>
  <si>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</si>
  <si>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</si>
  <si>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</si>
  <si>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</si>
  <si>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</si>
  <si>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</si>
  <si>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</si>
  <si>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</si>
  <si>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</si>
  <si>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</si>
  <si>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</si>
  <si>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</si>
  <si>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</si>
  <si>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</si>
  <si>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</si>
  <si>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</si>
  <si>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</si>
  <si>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</si>
  <si>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</si>
  <si>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</si>
  <si>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</si>
  <si>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</si>
  <si>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</si>
  <si>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</si>
  <si>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</si>
  <si>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</si>
  <si>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</si>
  <si>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</si>
  <si>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</si>
  <si>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</si>
  <si>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</si>
  <si>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</si>
  <si>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</si>
  <si>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</si>
  <si>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</si>
  <si>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</si>
  <si>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</si>
  <si>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</si>
  <si>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</si>
  <si>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</si>
  <si>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</si>
  <si>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</si>
  <si>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</si>
  <si>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</si>
  <si>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</si>
  <si>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</si>
  <si>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</si>
  <si>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</si>
  <si>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</si>
  <si>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</si>
  <si>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</si>
  <si>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</si>
  <si>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</si>
  <si>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</si>
  <si>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</si>
  <si>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</si>
  <si>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</si>
  <si>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</si>
  <si>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</si>
  <si>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</si>
  <si>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</si>
  <si>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</si>
  <si>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</si>
  <si>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</si>
  <si>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</si>
  <si>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</si>
  <si>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</si>
  <si>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</si>
  <si>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</si>
  <si>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</si>
  <si>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</si>
  <si>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</si>
  <si>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</si>
  <si>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</si>
  <si>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</si>
  <si>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</si>
  <si>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</si>
  <si>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</si>
  <si>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</si>
  <si>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</si>
  <si>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</si>
  <si>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</si>
  <si>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</si>
  <si>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</si>
  <si>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</si>
  <si>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</si>
  <si>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</si>
  <si>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</si>
  <si>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</si>
  <si>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</si>
  <si>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</si>
  <si>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</si>
  <si>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</si>
  <si>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</si>
  <si>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</si>
  <si>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</si>
  <si>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</si>
  <si>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</si>
  <si>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</si>
  <si>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</si>
  <si>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</si>
  <si>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</si>
  <si>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</si>
  <si>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</si>
  <si>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</si>
  <si>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</si>
  <si>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</si>
  <si>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</si>
  <si>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</si>
  <si>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</si>
  <si>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</si>
  <si>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</si>
  <si>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</si>
  <si>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</si>
  <si>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</si>
  <si>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</si>
  <si>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</si>
  <si>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</si>
  <si>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</si>
  <si>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</si>
  <si>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</si>
  <si>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</si>
  <si>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</si>
  <si>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</si>
  <si>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</si>
  <si>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</si>
  <si>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</si>
  <si>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</si>
  <si>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</si>
  <si>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</si>
  <si>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</si>
  <si>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</si>
  <si>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</si>
  <si>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</si>
  <si>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</si>
  <si>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</si>
  <si>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</si>
  <si>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</si>
  <si>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</si>
  <si>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</si>
  <si>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</si>
  <si>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</si>
  <si>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</si>
  <si>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</si>
  <si>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</si>
  <si>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</si>
  <si>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</si>
  <si>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</si>
  <si>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</si>
  <si>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</si>
  <si>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</si>
  <si>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</si>
  <si>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</si>
  <si>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</si>
  <si>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</si>
  <si>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</si>
  <si>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</si>
  <si>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</si>
  <si>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</si>
  <si>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</si>
  <si>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</si>
  <si>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</si>
  <si>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</si>
  <si>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</si>
  <si>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</si>
  <si>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</si>
  <si>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</si>
  <si>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</si>
  <si>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</si>
  <si>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</si>
  <si>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</si>
  <si>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</si>
  <si>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</si>
  <si>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</si>
  <si>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</si>
  <si>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</si>
  <si>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</si>
  <si>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</si>
  <si>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</si>
  <si>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</si>
  <si>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</si>
  <si>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</si>
  <si>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</si>
  <si>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</si>
  <si>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</si>
  <si>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</si>
  <si>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</si>
  <si>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</si>
  <si>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</si>
  <si>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</si>
  <si>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</si>
  <si>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</si>
  <si>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</si>
  <si>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</si>
  <si>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</si>
  <si>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</si>
  <si>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</si>
  <si>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</si>
  <si>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</si>
  <si>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</si>
  <si>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</si>
  <si>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</si>
  <si>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</si>
  <si>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</si>
  <si>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</si>
  <si>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</si>
  <si>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</si>
  <si>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</si>
  <si>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</si>
  <si>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</si>
  <si>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</si>
  <si>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</si>
  <si>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</si>
  <si>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</si>
  <si>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</si>
  <si>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</si>
  <si>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</si>
  <si>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</si>
  <si>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</si>
  <si>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</si>
  <si>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</si>
  <si>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</si>
  <si>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</si>
  <si>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</si>
  <si>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</si>
  <si>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</si>
  <si>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</si>
  <si>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</si>
  <si>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</si>
  <si>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</si>
  <si>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</si>
  <si>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</si>
  <si>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</si>
  <si>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</si>
  <si>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</si>
  <si>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</si>
  <si>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</si>
  <si>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</si>
  <si>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</si>
  <si>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</si>
  <si>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</si>
  <si>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</si>
  <si>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</si>
  <si>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</si>
  <si>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</si>
  <si>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</si>
  <si>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</si>
  <si>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</si>
  <si>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</si>
  <si>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</si>
  <si>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</si>
  <si>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</si>
  <si>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</si>
  <si>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</si>
  <si>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</si>
  <si>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</si>
  <si>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</si>
  <si>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</si>
  <si>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</si>
  <si>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</si>
  <si>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</si>
  <si>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</si>
  <si>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</si>
  <si>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</si>
  <si>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</si>
  <si>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</si>
  <si>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</si>
  <si>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</si>
  <si>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</si>
  <si>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</si>
  <si>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</si>
  <si>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</si>
  <si>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</si>
  <si>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</si>
  <si>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</si>
  <si>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</si>
  <si>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</si>
  <si>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</si>
  <si>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</si>
  <si>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</si>
  <si>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</si>
  <si>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</si>
  <si>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</si>
  <si>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</si>
  <si>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</si>
  <si>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</si>
  <si>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</si>
  <si>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</si>
  <si>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</si>
  <si>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</si>
  <si>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</si>
  <si>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</si>
  <si>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</si>
  <si>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</si>
  <si>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</si>
  <si>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</si>
  <si>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</si>
  <si>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</si>
  <si>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</si>
  <si>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</si>
  <si>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</si>
  <si>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</si>
  <si>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</si>
  <si>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</si>
  <si>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</si>
  <si>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</si>
  <si>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</si>
  <si>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</si>
  <si>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</si>
  <si>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</si>
  <si>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</si>
  <si>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</si>
  <si>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</si>
  <si>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</si>
  <si>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</si>
  <si>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</si>
  <si>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</si>
  <si>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</si>
  <si>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</si>
  <si>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</si>
  <si>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</si>
  <si>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</si>
  <si>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</si>
  <si>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</si>
  <si>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</si>
  <si>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</si>
  <si>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</si>
  <si>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</si>
  <si>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</si>
  <si>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</si>
  <si>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</si>
  <si>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</si>
  <si>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</si>
  <si>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</si>
  <si>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</si>
  <si>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</si>
  <si>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</si>
  <si>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</si>
  <si>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</si>
  <si>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</si>
  <si>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</si>
  <si>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</si>
  <si>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</si>
  <si>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</si>
  <si>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</si>
  <si>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</si>
  <si>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</si>
  <si>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</si>
  <si>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</si>
  <si>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</si>
  <si>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</si>
  <si>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</si>
  <si>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</si>
  <si>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</si>
  <si>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</si>
  <si>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</si>
  <si>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</si>
  <si>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</si>
  <si>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</si>
  <si>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</si>
  <si>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</si>
  <si>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</si>
  <si>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</si>
  <si>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</si>
  <si>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</si>
  <si>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</si>
  <si>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</si>
  <si>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</si>
  <si>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</si>
  <si>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</si>
  <si>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</si>
  <si>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</si>
  <si>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</si>
  <si>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</si>
  <si>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</si>
  <si>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</si>
  <si>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</si>
  <si>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</si>
  <si>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</si>
  <si>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</si>
  <si>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</si>
  <si>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</si>
  <si>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</si>
  <si>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</si>
  <si>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</si>
  <si>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</si>
  <si>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</si>
  <si>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</si>
  <si>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</si>
  <si>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</si>
  <si>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</si>
  <si>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</si>
  <si>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</si>
  <si>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</si>
  <si>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</si>
  <si>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</si>
  <si>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</si>
  <si>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</si>
  <si>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</si>
  <si>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</si>
  <si>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</si>
  <si>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</si>
  <si>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</si>
  <si>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</si>
  <si>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</si>
  <si>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</si>
  <si>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</si>
  <si>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</si>
  <si>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</si>
  <si>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</si>
  <si>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</si>
  <si>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</si>
  <si>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</si>
  <si>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</si>
  <si>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</si>
  <si>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</si>
  <si>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</si>
  <si>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</si>
  <si>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</si>
  <si>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</si>
  <si>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</si>
  <si>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</si>
  <si>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</si>
  <si>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</si>
  <si>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</si>
  <si>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</si>
  <si>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</si>
  <si>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</si>
  <si>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</si>
  <si>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</si>
  <si>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</si>
  <si>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</si>
  <si>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</si>
  <si>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</si>
  <si>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</si>
  <si>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</si>
  <si>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</si>
  <si>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</si>
  <si>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</si>
  <si>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</si>
  <si>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</si>
  <si>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</si>
  <si>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</si>
  <si>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</si>
  <si>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</si>
  <si>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</si>
  <si>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</si>
  <si>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</si>
  <si>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</si>
  <si>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</si>
  <si>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</si>
  <si>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</si>
  <si>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</si>
  <si>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</si>
  <si>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</si>
  <si>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</si>
  <si>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</si>
  <si>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</si>
  <si>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</si>
  <si>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</si>
  <si>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</si>
  <si>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</si>
  <si>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</si>
  <si>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</si>
  <si>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</si>
  <si>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</si>
  <si>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</si>
  <si>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</si>
  <si>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</si>
  <si>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</si>
  <si>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</si>
  <si>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</si>
  <si>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</si>
  <si>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</si>
  <si>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</si>
  <si>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</si>
  <si>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</si>
  <si>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</si>
  <si>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</si>
  <si>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</si>
  <si>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</si>
  <si>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</si>
  <si>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</si>
  <si>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</si>
  <si>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</si>
  <si>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</si>
  <si>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</si>
  <si>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</si>
  <si>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</si>
  <si>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</si>
  <si>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</si>
  <si>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</si>
  <si>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</si>
  <si>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</si>
  <si>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</si>
  <si>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</si>
  <si>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</si>
  <si>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</si>
  <si>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</si>
  <si>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</si>
  <si>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</si>
  <si>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</si>
  <si>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</si>
  <si>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</si>
  <si>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</si>
  <si>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</si>
  <si>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</si>
  <si>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</si>
  <si>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</si>
  <si>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</si>
  <si>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</si>
  <si>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</si>
  <si>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</si>
  <si>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</si>
  <si>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</si>
  <si>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</si>
  <si>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</si>
  <si>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</si>
  <si>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</si>
  <si>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</si>
  <si>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</si>
  <si>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</si>
  <si>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</si>
  <si>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</si>
  <si>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</si>
  <si>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</si>
  <si>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</si>
  <si>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</si>
  <si>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</si>
  <si>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</si>
  <si>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</si>
  <si>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</si>
  <si>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</si>
  <si>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</si>
  <si>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</si>
  <si>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</si>
  <si>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</si>
  <si>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</si>
  <si>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</si>
  <si>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</si>
  <si>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</si>
  <si>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</si>
  <si>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</si>
  <si>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</si>
  <si>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</si>
  <si>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</si>
  <si>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</si>
  <si>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</si>
  <si>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</si>
  <si>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</si>
  <si>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</si>
  <si>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</si>
  <si>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</si>
  <si>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</si>
  <si>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</si>
  <si>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</si>
  <si>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</si>
  <si>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</si>
  <si>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</si>
  <si>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</si>
  <si>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</si>
  <si>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</si>
  <si>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</si>
  <si>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</si>
  <si>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</si>
  <si>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</si>
  <si>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</si>
  <si>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</si>
  <si>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</si>
  <si>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</si>
  <si>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</si>
  <si>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</si>
  <si>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</si>
  <si>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</si>
  <si>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</si>
  <si>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</si>
  <si>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</si>
  <si>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</si>
  <si>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</si>
  <si>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</si>
  <si>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</si>
  <si>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</si>
  <si>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</si>
  <si>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</si>
  <si>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</si>
  <si>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</si>
  <si>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</si>
  <si>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</si>
  <si>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</si>
  <si>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</si>
  <si>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</si>
  <si>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30 DIAS OC</t>
  </si>
  <si>
    <t>RESITER</t>
  </si>
  <si>
    <t>AUT. 3X63A TIPO C 10K 139125 EATON</t>
  </si>
  <si>
    <t>BZME1 INT. AUT. 3X100A 18KA S/REG.</t>
  </si>
  <si>
    <t>LZMC1 INT AUT TERM/MAG REG 3X125A 36KA</t>
  </si>
  <si>
    <t>RM17TA00 RELE PRESENCIA FASE ASIMETRIA</t>
  </si>
  <si>
    <t>04888 LEX/REPART.TETR125A86X44X140MM</t>
  </si>
  <si>
    <t>RE7YA12BU RELE TER.ES/TR.24/48V 110-240V</t>
  </si>
  <si>
    <t>INT. HORARIO DATA MICRO 1CC. DIGITAL</t>
  </si>
  <si>
    <t>LC1D32M7 CONTACTOR 32A 1NA+1NC 220VCA</t>
  </si>
  <si>
    <t>LC1D09M7 CONTACTOR 9A 1NA+1NC 220VCA</t>
  </si>
  <si>
    <t>LC1D25M7 CONTACTOR 25A 1NA+1NC 220VCA</t>
  </si>
  <si>
    <t>LC1D18M7 CONTACTOR 18A 1NA+1NC 220VCA</t>
  </si>
  <si>
    <t>LC1D40AM7 CONTACTOR 40A 1NA+1NC 220VCA</t>
  </si>
  <si>
    <t>LRD10 RELE TERMICO REG. 4 - 6A</t>
  </si>
  <si>
    <t>LRD06 RELE TERMICO REG. 1 - 1.7A</t>
  </si>
  <si>
    <t>LRD12 RELE TERMICO REG. 5.5 - 8A</t>
  </si>
  <si>
    <t>LRD08 RELE TERMICO REG. 2.5 - 4A</t>
  </si>
  <si>
    <t>LRD21 RELE TERMICO REG. 12-18A</t>
  </si>
  <si>
    <t>LRD16 RELE TERMICO REG. 9-13A</t>
  </si>
  <si>
    <t>AUT. 1X6A TIPO C 10K 138876 EATON</t>
  </si>
  <si>
    <t>AUT. 1X10A TIPO C 10K 138877 EATON</t>
  </si>
  <si>
    <t>AUT. 1X16A TIPO C 10K 138879 EATON</t>
  </si>
  <si>
    <t>AUT. 1X25A TIPO C 10K 138881 EATON</t>
  </si>
  <si>
    <t>AUT. 3X10A TIPO C 10K 139117 EATON</t>
  </si>
  <si>
    <t>AUT. 3X16A TIPO C 10K 139119 EATON</t>
  </si>
  <si>
    <t>AUT. 3X20A TIPO C 10K 139120 EATON</t>
  </si>
  <si>
    <t>AUT. 3X25A TIPO C 10K 139121 EATON</t>
  </si>
  <si>
    <t>AUT. 3X40A TIPO C 10K 139123 EATON</t>
  </si>
  <si>
    <t>AUT. 3X50A TIPO C 10K 139124 EATON</t>
  </si>
  <si>
    <t>DISPONIBILIDAD INMEDIATA</t>
  </si>
  <si>
    <t>GOBANTES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</si>
</sst>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9" fontId="4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5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43"/>
  <sheetViews>
    <sheetView tabSelected="1" zoomScaleNormal="100" workbookViewId="0">
      <selection activeCell="D41" sqref="D41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3">
        <v>3353</v>
      </c>
      <c r="K2" s="7"/>
      <c r="L2" s="7"/>
    </row>
    <row r="3" spans="2:18" ht="7.5" customHeight="1" thickBot="1" x14ac:dyDescent="0.3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5" t="s">
        <v>6</v>
      </c>
      <c r="C4" s="66"/>
      <c r="D4" s="103"/>
      <c r="E4" s="66" t="s">
        <v>12</v>
      </c>
      <c r="F4" s="67"/>
      <c r="G4" s="67"/>
      <c r="H4" s="68"/>
      <c r="I4" s="66" t="s">
        <v>9</v>
      </c>
      <c r="J4" s="69"/>
      <c r="K4" s="20"/>
    </row>
    <row r="5" spans="2:18" x14ac:dyDescent="0.25">
      <c r="B5" s="70"/>
      <c r="C5" s="71"/>
      <c r="D5" s="72"/>
      <c r="E5" s="114"/>
      <c r="F5" s="114"/>
      <c r="G5" s="114"/>
      <c r="H5" s="114"/>
      <c r="I5" s="114"/>
      <c r="J5" s="115"/>
      <c r="K5" s="20"/>
    </row>
    <row r="6" spans="2:18" ht="17.25" customHeight="1" x14ac:dyDescent="0.25">
      <c r="B6" s="70" t="s">
        <v>27</v>
      </c>
      <c r="C6" s="71"/>
      <c r="D6" s="73" t="s">
        <v>612</v>
      </c>
      <c r="E6" s="71" t="s">
        <v>7</v>
      </c>
      <c r="F6" s="114"/>
      <c r="G6" s="114"/>
      <c r="H6" s="114"/>
      <c r="I6" s="74"/>
      <c r="J6" s="75"/>
    </row>
    <row r="7" spans="2:18" x14ac:dyDescent="0.25">
      <c r="B7" s="70" t="s">
        <v>25</v>
      </c>
      <c r="C7" s="71"/>
      <c r="D7" s="73"/>
      <c r="E7" s="71" t="s">
        <v>8</v>
      </c>
      <c r="F7" s="114" t="s">
        <v>29</v>
      </c>
      <c r="G7" s="114"/>
      <c r="H7" s="114"/>
      <c r="I7" s="71" t="s">
        <v>26</v>
      </c>
      <c r="J7" s="76"/>
    </row>
    <row r="8" spans="2:18" ht="15.75" thickBot="1" x14ac:dyDescent="0.3">
      <c r="B8" s="112" t="s">
        <v>28</v>
      </c>
      <c r="C8" s="113"/>
      <c r="D8" s="73" t="s">
        <v>611</v>
      </c>
      <c r="E8" s="71" t="s">
        <v>11</v>
      </c>
      <c r="F8" s="114" t="s">
        <v>610</v>
      </c>
      <c r="G8" s="114"/>
      <c r="H8" s="114"/>
      <c r="I8" s="71" t="s">
        <v>14</v>
      </c>
      <c r="J8" s="77">
        <f ca="1">TODAY()</f>
        <v>42347</v>
      </c>
      <c r="K8" s="20"/>
      <c r="L8" s="20"/>
    </row>
    <row r="9" spans="2:18" ht="16.5" thickTop="1" thickBot="1" x14ac:dyDescent="0.3">
      <c r="B9" s="78"/>
      <c r="C9" s="79"/>
      <c r="D9" s="105"/>
      <c r="E9" s="79"/>
      <c r="F9" s="80"/>
      <c r="G9" s="80"/>
      <c r="H9" s="80"/>
      <c r="I9" s="79"/>
      <c r="J9" s="81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2" t="s">
        <v>1</v>
      </c>
      <c r="C10" s="106" t="s">
        <v>24</v>
      </c>
      <c r="D10" s="107"/>
      <c r="E10" s="108"/>
      <c r="F10" s="83" t="s">
        <v>0</v>
      </c>
      <c r="G10" s="84" t="s">
        <v>23</v>
      </c>
      <c r="H10" s="84" t="s">
        <v>15</v>
      </c>
      <c r="I10" s="85" t="s">
        <v>13</v>
      </c>
      <c r="J10" s="86" t="s">
        <v>2</v>
      </c>
      <c r="K10" s="24" t="s">
        <v>18</v>
      </c>
      <c r="L10" s="25" t="s">
        <v>642</v>
      </c>
      <c r="M10" s="116">
        <v>0.28000000000000003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7">
        <v>1</v>
      </c>
      <c r="C11" s="109" t="s">
        <v>613</v>
      </c>
      <c r="D11" s="110"/>
      <c r="E11" s="111"/>
      <c r="F11" s="82">
        <v>1</v>
      </c>
      <c r="G11" s="82" t="s">
        <v>23</v>
      </c>
      <c r="H11" s="88">
        <f>+R11</f>
        <v>37309.68</v>
      </c>
      <c r="I11" s="89">
        <v>0</v>
      </c>
      <c r="J11" s="90">
        <f t="shared" ref="J11:J38" si="0">F11*H11*(1-I11/100)</f>
        <v>37309.68</v>
      </c>
      <c r="K11" s="28">
        <v>1</v>
      </c>
      <c r="L11" s="29">
        <v>34546</v>
      </c>
      <c r="M11" s="29">
        <f>+L11*(1-0.28)</f>
        <v>24873.119999999999</v>
      </c>
      <c r="N11" s="29"/>
      <c r="O11" s="29"/>
      <c r="P11" s="30">
        <v>1.5</v>
      </c>
      <c r="Q11" s="31">
        <f>+M11</f>
        <v>24873.119999999999</v>
      </c>
      <c r="R11" s="33">
        <f>Q11*P11</f>
        <v>37309.68</v>
      </c>
    </row>
    <row r="12" spans="2:18" x14ac:dyDescent="0.25">
      <c r="B12" s="91">
        <f>+B11+1</f>
        <v>2</v>
      </c>
      <c r="C12" s="92" t="s">
        <v>614</v>
      </c>
      <c r="D12" s="93"/>
      <c r="E12" s="94"/>
      <c r="F12" s="95">
        <v>1</v>
      </c>
      <c r="G12" s="95" t="s">
        <v>23</v>
      </c>
      <c r="H12" s="96">
        <f>+R12</f>
        <v>68345.639999999985</v>
      </c>
      <c r="I12" s="97">
        <v>0</v>
      </c>
      <c r="J12" s="98">
        <f t="shared" si="0"/>
        <v>68345.639999999985</v>
      </c>
      <c r="K12" s="28">
        <v>2</v>
      </c>
      <c r="L12" s="29">
        <v>63283</v>
      </c>
      <c r="M12" s="29">
        <f t="shared" ref="M12:M38" si="1">+L12*(1-0.28)</f>
        <v>45563.759999999995</v>
      </c>
      <c r="N12" s="29"/>
      <c r="O12" s="29"/>
      <c r="P12" s="30">
        <v>1.5</v>
      </c>
      <c r="Q12" s="31">
        <f t="shared" ref="Q12:Q38" si="2">+M12</f>
        <v>45563.759999999995</v>
      </c>
      <c r="R12" s="33">
        <f t="shared" ref="R12:R38" si="3">Q12*P12</f>
        <v>68345.639999999985</v>
      </c>
    </row>
    <row r="13" spans="2:18" x14ac:dyDescent="0.25">
      <c r="B13" s="91">
        <f t="shared" ref="B13:B38" si="4">+B12+1</f>
        <v>3</v>
      </c>
      <c r="C13" s="92" t="s">
        <v>615</v>
      </c>
      <c r="D13" s="104"/>
      <c r="E13" s="94"/>
      <c r="F13" s="95">
        <v>1</v>
      </c>
      <c r="G13" s="95" t="s">
        <v>23</v>
      </c>
      <c r="H13" s="96">
        <f t="shared" ref="H13:H38" si="5">+R13</f>
        <v>130287.95999999999</v>
      </c>
      <c r="I13" s="97">
        <v>0</v>
      </c>
      <c r="J13" s="98">
        <f t="shared" si="0"/>
        <v>130287.95999999999</v>
      </c>
      <c r="K13" s="28">
        <v>3</v>
      </c>
      <c r="L13" s="29">
        <v>120637</v>
      </c>
      <c r="M13" s="29">
        <f t="shared" si="1"/>
        <v>86858.64</v>
      </c>
      <c r="N13" s="29"/>
      <c r="O13" s="29"/>
      <c r="P13" s="30">
        <v>1.5</v>
      </c>
      <c r="Q13" s="31">
        <f t="shared" si="2"/>
        <v>86858.64</v>
      </c>
      <c r="R13" s="33">
        <f t="shared" si="3"/>
        <v>130287.95999999999</v>
      </c>
    </row>
    <row r="14" spans="2:18" x14ac:dyDescent="0.25">
      <c r="B14" s="91">
        <f t="shared" si="4"/>
        <v>4</v>
      </c>
      <c r="C14" s="92" t="s">
        <v>616</v>
      </c>
      <c r="D14" s="93"/>
      <c r="E14" s="94"/>
      <c r="F14" s="95">
        <v>1</v>
      </c>
      <c r="G14" s="95" t="s">
        <v>23</v>
      </c>
      <c r="H14" s="96">
        <f t="shared" si="5"/>
        <v>80948.159999999989</v>
      </c>
      <c r="I14" s="97">
        <v>0</v>
      </c>
      <c r="J14" s="98">
        <f t="shared" si="0"/>
        <v>80948.159999999989</v>
      </c>
      <c r="K14" s="28">
        <v>4</v>
      </c>
      <c r="L14" s="29">
        <v>74952</v>
      </c>
      <c r="M14" s="29">
        <f t="shared" si="1"/>
        <v>53965.439999999995</v>
      </c>
      <c r="N14" s="29"/>
      <c r="O14" s="29"/>
      <c r="P14" s="30">
        <v>1.5</v>
      </c>
      <c r="Q14" s="31">
        <f t="shared" si="2"/>
        <v>53965.439999999995</v>
      </c>
      <c r="R14" s="33">
        <f t="shared" si="3"/>
        <v>80948.159999999989</v>
      </c>
    </row>
    <row r="15" spans="2:18" x14ac:dyDescent="0.25">
      <c r="B15" s="91">
        <f t="shared" si="4"/>
        <v>5</v>
      </c>
      <c r="C15" s="92" t="s">
        <v>617</v>
      </c>
      <c r="D15" s="93"/>
      <c r="E15" s="94"/>
      <c r="F15" s="95">
        <v>1</v>
      </c>
      <c r="G15" s="95" t="s">
        <v>23</v>
      </c>
      <c r="H15" s="96">
        <f t="shared" si="5"/>
        <v>44490.6</v>
      </c>
      <c r="I15" s="97">
        <v>0</v>
      </c>
      <c r="J15" s="98">
        <f t="shared" si="0"/>
        <v>44490.6</v>
      </c>
      <c r="K15" s="28">
        <v>5</v>
      </c>
      <c r="L15" s="29">
        <v>41195</v>
      </c>
      <c r="M15" s="29">
        <f t="shared" si="1"/>
        <v>29660.399999999998</v>
      </c>
      <c r="N15" s="29"/>
      <c r="O15" s="29"/>
      <c r="P15" s="30">
        <v>1.5</v>
      </c>
      <c r="Q15" s="31">
        <f t="shared" si="2"/>
        <v>29660.399999999998</v>
      </c>
      <c r="R15" s="33">
        <f t="shared" si="3"/>
        <v>44490.6</v>
      </c>
    </row>
    <row r="16" spans="2:18" x14ac:dyDescent="0.25">
      <c r="B16" s="91">
        <f t="shared" si="4"/>
        <v>6</v>
      </c>
      <c r="C16" s="92" t="s">
        <v>618</v>
      </c>
      <c r="D16" s="104"/>
      <c r="E16" s="104"/>
      <c r="F16" s="95">
        <v>1</v>
      </c>
      <c r="G16" s="95" t="s">
        <v>23</v>
      </c>
      <c r="H16" s="96">
        <f t="shared" si="5"/>
        <v>67456.799999999988</v>
      </c>
      <c r="I16" s="97">
        <v>0</v>
      </c>
      <c r="J16" s="98">
        <f t="shared" si="0"/>
        <v>67456.799999999988</v>
      </c>
      <c r="K16" s="28">
        <v>6</v>
      </c>
      <c r="L16" s="29">
        <v>62460</v>
      </c>
      <c r="M16" s="29">
        <f t="shared" si="1"/>
        <v>44971.199999999997</v>
      </c>
      <c r="N16" s="29"/>
      <c r="O16" s="29"/>
      <c r="P16" s="30">
        <v>1.5</v>
      </c>
      <c r="Q16" s="31">
        <f t="shared" si="2"/>
        <v>44971.199999999997</v>
      </c>
      <c r="R16" s="33">
        <f t="shared" si="3"/>
        <v>67456.799999999988</v>
      </c>
    </row>
    <row r="17" spans="2:18" x14ac:dyDescent="0.25">
      <c r="B17" s="91">
        <f t="shared" si="4"/>
        <v>7</v>
      </c>
      <c r="C17" s="104" t="s">
        <v>619</v>
      </c>
      <c r="D17" s="93"/>
      <c r="E17" s="94"/>
      <c r="F17" s="95">
        <v>1</v>
      </c>
      <c r="G17" s="95" t="s">
        <v>23</v>
      </c>
      <c r="H17" s="96">
        <f t="shared" si="5"/>
        <v>57036.959999999999</v>
      </c>
      <c r="I17" s="97">
        <v>0</v>
      </c>
      <c r="J17" s="98">
        <f t="shared" si="0"/>
        <v>57036.959999999999</v>
      </c>
      <c r="K17" s="28">
        <v>7</v>
      </c>
      <c r="L17" s="29">
        <v>52812</v>
      </c>
      <c r="M17" s="29">
        <f t="shared" si="1"/>
        <v>38024.639999999999</v>
      </c>
      <c r="N17" s="29"/>
      <c r="O17" s="29"/>
      <c r="P17" s="30">
        <v>1.5</v>
      </c>
      <c r="Q17" s="31">
        <f t="shared" si="2"/>
        <v>38024.639999999999</v>
      </c>
      <c r="R17" s="33">
        <f t="shared" si="3"/>
        <v>57036.959999999999</v>
      </c>
    </row>
    <row r="18" spans="2:18" x14ac:dyDescent="0.25">
      <c r="B18" s="91">
        <f t="shared" si="4"/>
        <v>8</v>
      </c>
      <c r="C18" s="92" t="s">
        <v>620</v>
      </c>
      <c r="D18" s="93"/>
      <c r="E18" s="94"/>
      <c r="F18" s="95">
        <v>1</v>
      </c>
      <c r="G18" s="95" t="s">
        <v>23</v>
      </c>
      <c r="H18" s="96">
        <f t="shared" si="5"/>
        <v>91005.119999999995</v>
      </c>
      <c r="I18" s="97">
        <v>0</v>
      </c>
      <c r="J18" s="98">
        <f t="shared" si="0"/>
        <v>91005.119999999995</v>
      </c>
      <c r="K18" s="28">
        <v>8</v>
      </c>
      <c r="L18" s="29">
        <v>84264</v>
      </c>
      <c r="M18" s="29">
        <f t="shared" si="1"/>
        <v>60670.079999999994</v>
      </c>
      <c r="N18" s="29"/>
      <c r="O18" s="29"/>
      <c r="P18" s="30">
        <v>1.5</v>
      </c>
      <c r="Q18" s="31">
        <f t="shared" si="2"/>
        <v>60670.079999999994</v>
      </c>
      <c r="R18" s="33">
        <f t="shared" si="3"/>
        <v>91005.119999999995</v>
      </c>
    </row>
    <row r="19" spans="2:18" x14ac:dyDescent="0.25">
      <c r="B19" s="91">
        <f t="shared" si="4"/>
        <v>9</v>
      </c>
      <c r="C19" s="92" t="s">
        <v>621</v>
      </c>
      <c r="D19" s="93"/>
      <c r="E19" s="94"/>
      <c r="F19" s="95">
        <v>1</v>
      </c>
      <c r="G19" s="95" t="s">
        <v>23</v>
      </c>
      <c r="H19" s="96">
        <f t="shared" si="5"/>
        <v>30866.399999999998</v>
      </c>
      <c r="I19" s="97"/>
      <c r="J19" s="98">
        <f t="shared" si="0"/>
        <v>30866.399999999998</v>
      </c>
      <c r="K19" s="28">
        <v>8</v>
      </c>
      <c r="L19" s="29">
        <v>28580</v>
      </c>
      <c r="M19" s="29">
        <f t="shared" si="1"/>
        <v>20577.599999999999</v>
      </c>
      <c r="N19" s="29"/>
      <c r="O19" s="29"/>
      <c r="P19" s="30">
        <v>1.5</v>
      </c>
      <c r="Q19" s="31">
        <f t="shared" si="2"/>
        <v>20577.599999999999</v>
      </c>
      <c r="R19" s="33">
        <f t="shared" si="3"/>
        <v>30866.399999999998</v>
      </c>
    </row>
    <row r="20" spans="2:18" x14ac:dyDescent="0.25">
      <c r="B20" s="91">
        <f t="shared" si="4"/>
        <v>10</v>
      </c>
      <c r="C20" s="92" t="s">
        <v>622</v>
      </c>
      <c r="D20" s="93"/>
      <c r="E20" s="94"/>
      <c r="F20" s="95">
        <v>1</v>
      </c>
      <c r="G20" s="95" t="s">
        <v>23</v>
      </c>
      <c r="H20" s="96">
        <f t="shared" si="5"/>
        <v>62793.36</v>
      </c>
      <c r="I20" s="97"/>
      <c r="J20" s="98">
        <f t="shared" si="0"/>
        <v>62793.36</v>
      </c>
      <c r="K20" s="28">
        <v>8</v>
      </c>
      <c r="L20" s="29">
        <v>58142</v>
      </c>
      <c r="M20" s="29">
        <f t="shared" si="1"/>
        <v>41862.239999999998</v>
      </c>
      <c r="N20" s="29"/>
      <c r="O20" s="29"/>
      <c r="P20" s="30">
        <v>1.5</v>
      </c>
      <c r="Q20" s="31">
        <f t="shared" si="2"/>
        <v>41862.239999999998</v>
      </c>
      <c r="R20" s="33">
        <f t="shared" si="3"/>
        <v>62793.36</v>
      </c>
    </row>
    <row r="21" spans="2:18" x14ac:dyDescent="0.25">
      <c r="B21" s="91">
        <f t="shared" si="4"/>
        <v>11</v>
      </c>
      <c r="C21" s="92" t="s">
        <v>623</v>
      </c>
      <c r="D21" s="93"/>
      <c r="E21" s="94"/>
      <c r="F21" s="95">
        <v>1</v>
      </c>
      <c r="G21" s="95" t="s">
        <v>23</v>
      </c>
      <c r="H21" s="96">
        <f t="shared" si="5"/>
        <v>46185.119999999995</v>
      </c>
      <c r="I21" s="97"/>
      <c r="J21" s="98">
        <f t="shared" si="0"/>
        <v>46185.119999999995</v>
      </c>
      <c r="K21" s="28">
        <v>8</v>
      </c>
      <c r="L21" s="29">
        <v>42764</v>
      </c>
      <c r="M21" s="29">
        <f t="shared" si="1"/>
        <v>30790.079999999998</v>
      </c>
      <c r="N21" s="29"/>
      <c r="O21" s="29"/>
      <c r="P21" s="30">
        <v>1.5</v>
      </c>
      <c r="Q21" s="31">
        <f t="shared" si="2"/>
        <v>30790.079999999998</v>
      </c>
      <c r="R21" s="33">
        <f t="shared" si="3"/>
        <v>46185.119999999995</v>
      </c>
    </row>
    <row r="22" spans="2:18" x14ac:dyDescent="0.25">
      <c r="B22" s="91">
        <f t="shared" si="4"/>
        <v>12</v>
      </c>
      <c r="C22" s="92" t="s">
        <v>624</v>
      </c>
      <c r="D22" s="93"/>
      <c r="E22" s="94"/>
      <c r="F22" s="95">
        <v>1</v>
      </c>
      <c r="G22" s="95" t="s">
        <v>23</v>
      </c>
      <c r="H22" s="96">
        <f t="shared" si="5"/>
        <v>106930.79999999999</v>
      </c>
      <c r="I22" s="97"/>
      <c r="J22" s="98">
        <f t="shared" si="0"/>
        <v>106930.79999999999</v>
      </c>
      <c r="K22" s="28">
        <v>8</v>
      </c>
      <c r="L22" s="29">
        <v>99010</v>
      </c>
      <c r="M22" s="29">
        <f t="shared" si="1"/>
        <v>71287.199999999997</v>
      </c>
      <c r="N22" s="29"/>
      <c r="O22" s="29"/>
      <c r="P22" s="30">
        <v>1.5</v>
      </c>
      <c r="Q22" s="31">
        <f t="shared" si="2"/>
        <v>71287.199999999997</v>
      </c>
      <c r="R22" s="33">
        <f t="shared" si="3"/>
        <v>106930.79999999999</v>
      </c>
    </row>
    <row r="23" spans="2:18" x14ac:dyDescent="0.25">
      <c r="B23" s="91">
        <f t="shared" si="4"/>
        <v>13</v>
      </c>
      <c r="C23" s="92" t="s">
        <v>625</v>
      </c>
      <c r="D23" s="93"/>
      <c r="E23" s="94"/>
      <c r="F23" s="95">
        <v>1</v>
      </c>
      <c r="G23" s="95" t="s">
        <v>23</v>
      </c>
      <c r="H23" s="96">
        <f t="shared" si="5"/>
        <v>36629.279999999999</v>
      </c>
      <c r="I23" s="97"/>
      <c r="J23" s="98">
        <f t="shared" si="0"/>
        <v>36629.279999999999</v>
      </c>
      <c r="K23" s="28">
        <v>8</v>
      </c>
      <c r="L23" s="29">
        <v>33916</v>
      </c>
      <c r="M23" s="29">
        <f t="shared" si="1"/>
        <v>24419.52</v>
      </c>
      <c r="N23" s="29"/>
      <c r="O23" s="29"/>
      <c r="P23" s="30">
        <v>1.5</v>
      </c>
      <c r="Q23" s="31">
        <f t="shared" si="2"/>
        <v>24419.52</v>
      </c>
      <c r="R23" s="33">
        <f t="shared" si="3"/>
        <v>36629.279999999999</v>
      </c>
    </row>
    <row r="24" spans="2:18" x14ac:dyDescent="0.25">
      <c r="B24" s="91">
        <f t="shared" si="4"/>
        <v>14</v>
      </c>
      <c r="C24" s="92" t="s">
        <v>626</v>
      </c>
      <c r="D24" s="93"/>
      <c r="E24" s="94"/>
      <c r="F24" s="95">
        <v>1</v>
      </c>
      <c r="G24" s="95" t="s">
        <v>23</v>
      </c>
      <c r="H24" s="96">
        <f t="shared" si="5"/>
        <v>36629.279999999999</v>
      </c>
      <c r="I24" s="97"/>
      <c r="J24" s="98">
        <f t="shared" si="0"/>
        <v>36629.279999999999</v>
      </c>
      <c r="K24" s="28">
        <v>8</v>
      </c>
      <c r="L24" s="29">
        <v>33916</v>
      </c>
      <c r="M24" s="29">
        <f t="shared" si="1"/>
        <v>24419.52</v>
      </c>
      <c r="N24" s="29"/>
      <c r="O24" s="29"/>
      <c r="P24" s="30">
        <v>1.5</v>
      </c>
      <c r="Q24" s="31">
        <f t="shared" si="2"/>
        <v>24419.52</v>
      </c>
      <c r="R24" s="33">
        <f t="shared" si="3"/>
        <v>36629.279999999999</v>
      </c>
    </row>
    <row r="25" spans="2:18" x14ac:dyDescent="0.25">
      <c r="B25" s="91">
        <f t="shared" si="4"/>
        <v>15</v>
      </c>
      <c r="C25" s="92" t="s">
        <v>627</v>
      </c>
      <c r="D25" s="93"/>
      <c r="E25" s="94"/>
      <c r="F25" s="95">
        <v>1</v>
      </c>
      <c r="G25" s="95" t="s">
        <v>23</v>
      </c>
      <c r="H25" s="96">
        <f t="shared" si="5"/>
        <v>36629.279999999999</v>
      </c>
      <c r="I25" s="97"/>
      <c r="J25" s="98">
        <f t="shared" si="0"/>
        <v>36629.279999999999</v>
      </c>
      <c r="K25" s="28">
        <v>8</v>
      </c>
      <c r="L25" s="29">
        <v>33916</v>
      </c>
      <c r="M25" s="29">
        <f t="shared" si="1"/>
        <v>24419.52</v>
      </c>
      <c r="N25" s="29"/>
      <c r="O25" s="29"/>
      <c r="P25" s="30">
        <v>1.5</v>
      </c>
      <c r="Q25" s="31">
        <f t="shared" si="2"/>
        <v>24419.52</v>
      </c>
      <c r="R25" s="33">
        <f t="shared" si="3"/>
        <v>36629.279999999999</v>
      </c>
    </row>
    <row r="26" spans="2:18" x14ac:dyDescent="0.25">
      <c r="B26" s="91">
        <f t="shared" si="4"/>
        <v>16</v>
      </c>
      <c r="C26" s="92" t="s">
        <v>628</v>
      </c>
      <c r="D26" s="93"/>
      <c r="E26" s="94"/>
      <c r="F26" s="95">
        <v>1</v>
      </c>
      <c r="G26" s="95" t="s">
        <v>23</v>
      </c>
      <c r="H26" s="96">
        <f t="shared" si="5"/>
        <v>36629.279999999999</v>
      </c>
      <c r="I26" s="97"/>
      <c r="J26" s="98">
        <f t="shared" si="0"/>
        <v>36629.279999999999</v>
      </c>
      <c r="K26" s="28">
        <v>8</v>
      </c>
      <c r="L26" s="29">
        <v>33916</v>
      </c>
      <c r="M26" s="29">
        <f t="shared" si="1"/>
        <v>24419.52</v>
      </c>
      <c r="N26" s="29"/>
      <c r="O26" s="29"/>
      <c r="P26" s="30">
        <v>1.5</v>
      </c>
      <c r="Q26" s="31">
        <f t="shared" si="2"/>
        <v>24419.52</v>
      </c>
      <c r="R26" s="33">
        <f t="shared" si="3"/>
        <v>36629.279999999999</v>
      </c>
    </row>
    <row r="27" spans="2:18" x14ac:dyDescent="0.25">
      <c r="B27" s="91">
        <f t="shared" si="4"/>
        <v>17</v>
      </c>
      <c r="C27" s="92" t="s">
        <v>629</v>
      </c>
      <c r="D27" s="93"/>
      <c r="E27" s="94"/>
      <c r="F27" s="95">
        <v>1</v>
      </c>
      <c r="G27" s="95" t="s">
        <v>23</v>
      </c>
      <c r="H27" s="96">
        <f t="shared" si="5"/>
        <v>40573.440000000002</v>
      </c>
      <c r="I27" s="97"/>
      <c r="J27" s="98">
        <f t="shared" si="0"/>
        <v>40573.440000000002</v>
      </c>
      <c r="K27" s="28">
        <v>8</v>
      </c>
      <c r="L27" s="29">
        <v>37568</v>
      </c>
      <c r="M27" s="29">
        <f t="shared" si="1"/>
        <v>27048.959999999999</v>
      </c>
      <c r="N27" s="29"/>
      <c r="O27" s="29"/>
      <c r="P27" s="30">
        <v>1.5</v>
      </c>
      <c r="Q27" s="31">
        <f t="shared" si="2"/>
        <v>27048.959999999999</v>
      </c>
      <c r="R27" s="33">
        <f t="shared" si="3"/>
        <v>40573.440000000002</v>
      </c>
    </row>
    <row r="28" spans="2:18" x14ac:dyDescent="0.25">
      <c r="B28" s="91">
        <f t="shared" si="4"/>
        <v>18</v>
      </c>
      <c r="C28" s="92" t="s">
        <v>630</v>
      </c>
      <c r="D28" s="93"/>
      <c r="E28" s="94"/>
      <c r="F28" s="95">
        <v>1</v>
      </c>
      <c r="G28" s="95" t="s">
        <v>23</v>
      </c>
      <c r="H28" s="96">
        <f t="shared" si="5"/>
        <v>37615.319999999992</v>
      </c>
      <c r="I28" s="97"/>
      <c r="J28" s="98">
        <f t="shared" si="0"/>
        <v>37615.319999999992</v>
      </c>
      <c r="K28" s="28">
        <v>8</v>
      </c>
      <c r="L28" s="29">
        <v>34829</v>
      </c>
      <c r="M28" s="29">
        <f t="shared" si="1"/>
        <v>25076.879999999997</v>
      </c>
      <c r="N28" s="29"/>
      <c r="O28" s="29"/>
      <c r="P28" s="30">
        <v>1.5</v>
      </c>
      <c r="Q28" s="31">
        <f t="shared" si="2"/>
        <v>25076.879999999997</v>
      </c>
      <c r="R28" s="33">
        <f t="shared" si="3"/>
        <v>37615.319999999992</v>
      </c>
    </row>
    <row r="29" spans="2:18" x14ac:dyDescent="0.25">
      <c r="B29" s="91">
        <f t="shared" si="4"/>
        <v>19</v>
      </c>
      <c r="C29" s="92" t="s">
        <v>631</v>
      </c>
      <c r="D29" s="93"/>
      <c r="E29" s="94"/>
      <c r="F29" s="95">
        <v>1</v>
      </c>
      <c r="G29" s="95" t="s">
        <v>23</v>
      </c>
      <c r="H29" s="96">
        <f t="shared" si="5"/>
        <v>5824.4400000000005</v>
      </c>
      <c r="I29" s="97">
        <v>0</v>
      </c>
      <c r="J29" s="98">
        <f t="shared" si="0"/>
        <v>5824.4400000000005</v>
      </c>
      <c r="K29" s="28">
        <v>8</v>
      </c>
      <c r="L29" s="29">
        <v>5393</v>
      </c>
      <c r="M29" s="29">
        <f t="shared" si="1"/>
        <v>3882.96</v>
      </c>
      <c r="N29" s="29"/>
      <c r="O29" s="29"/>
      <c r="P29" s="30">
        <v>1.5</v>
      </c>
      <c r="Q29" s="31">
        <f t="shared" si="2"/>
        <v>3882.96</v>
      </c>
      <c r="R29" s="33">
        <f t="shared" si="3"/>
        <v>5824.4400000000005</v>
      </c>
    </row>
    <row r="30" spans="2:18" x14ac:dyDescent="0.25">
      <c r="B30" s="91">
        <f t="shared" si="4"/>
        <v>20</v>
      </c>
      <c r="C30" s="92" t="s">
        <v>632</v>
      </c>
      <c r="D30" s="93"/>
      <c r="E30" s="94"/>
      <c r="F30" s="95">
        <v>1</v>
      </c>
      <c r="G30" s="95" t="s">
        <v>23</v>
      </c>
      <c r="H30" s="96">
        <f t="shared" si="5"/>
        <v>5824.4400000000005</v>
      </c>
      <c r="I30" s="97">
        <v>0</v>
      </c>
      <c r="J30" s="98">
        <f t="shared" si="0"/>
        <v>5824.4400000000005</v>
      </c>
      <c r="K30" s="28">
        <v>8</v>
      </c>
      <c r="L30" s="29">
        <v>5393</v>
      </c>
      <c r="M30" s="29">
        <f t="shared" si="1"/>
        <v>3882.96</v>
      </c>
      <c r="N30" s="29"/>
      <c r="O30" s="29"/>
      <c r="P30" s="30">
        <v>1.5</v>
      </c>
      <c r="Q30" s="31">
        <f t="shared" si="2"/>
        <v>3882.96</v>
      </c>
      <c r="R30" s="33">
        <f t="shared" si="3"/>
        <v>5824.4400000000005</v>
      </c>
    </row>
    <row r="31" spans="2:18" x14ac:dyDescent="0.25">
      <c r="B31" s="91">
        <f t="shared" si="4"/>
        <v>21</v>
      </c>
      <c r="C31" s="92" t="s">
        <v>633</v>
      </c>
      <c r="D31" s="93"/>
      <c r="E31" s="94"/>
      <c r="F31" s="95">
        <v>1</v>
      </c>
      <c r="G31" s="95" t="s">
        <v>23</v>
      </c>
      <c r="H31" s="96">
        <f t="shared" si="5"/>
        <v>5824.4400000000005</v>
      </c>
      <c r="I31" s="97">
        <v>0</v>
      </c>
      <c r="J31" s="98">
        <f t="shared" si="0"/>
        <v>5824.4400000000005</v>
      </c>
      <c r="K31" s="28">
        <v>8</v>
      </c>
      <c r="L31" s="29">
        <v>5393</v>
      </c>
      <c r="M31" s="29">
        <f t="shared" si="1"/>
        <v>3882.96</v>
      </c>
      <c r="N31" s="29"/>
      <c r="O31" s="29"/>
      <c r="P31" s="30">
        <v>1.5</v>
      </c>
      <c r="Q31" s="31">
        <f t="shared" si="2"/>
        <v>3882.96</v>
      </c>
      <c r="R31" s="33">
        <f t="shared" si="3"/>
        <v>5824.4400000000005</v>
      </c>
    </row>
    <row r="32" spans="2:18" x14ac:dyDescent="0.25">
      <c r="B32" s="91">
        <f t="shared" si="4"/>
        <v>22</v>
      </c>
      <c r="C32" s="92" t="s">
        <v>634</v>
      </c>
      <c r="D32" s="93"/>
      <c r="E32" s="94"/>
      <c r="F32" s="95">
        <v>1</v>
      </c>
      <c r="G32" s="95" t="s">
        <v>23</v>
      </c>
      <c r="H32" s="96">
        <f t="shared" si="5"/>
        <v>5824.4400000000005</v>
      </c>
      <c r="I32" s="97">
        <v>0</v>
      </c>
      <c r="J32" s="98">
        <f t="shared" si="0"/>
        <v>5824.4400000000005</v>
      </c>
      <c r="K32" s="28">
        <v>8</v>
      </c>
      <c r="L32" s="29">
        <v>5393</v>
      </c>
      <c r="M32" s="29">
        <f t="shared" si="1"/>
        <v>3882.96</v>
      </c>
      <c r="N32" s="29"/>
      <c r="O32" s="29"/>
      <c r="P32" s="30">
        <v>1.5</v>
      </c>
      <c r="Q32" s="31">
        <f t="shared" si="2"/>
        <v>3882.96</v>
      </c>
      <c r="R32" s="33">
        <f t="shared" si="3"/>
        <v>5824.4400000000005</v>
      </c>
    </row>
    <row r="33" spans="2:18" x14ac:dyDescent="0.25">
      <c r="B33" s="91">
        <f t="shared" si="4"/>
        <v>23</v>
      </c>
      <c r="C33" s="92" t="s">
        <v>635</v>
      </c>
      <c r="D33" s="93"/>
      <c r="E33" s="94"/>
      <c r="F33" s="95">
        <v>1</v>
      </c>
      <c r="G33" s="95" t="s">
        <v>23</v>
      </c>
      <c r="H33" s="96">
        <f t="shared" si="5"/>
        <v>27318.6</v>
      </c>
      <c r="I33" s="97">
        <v>0</v>
      </c>
      <c r="J33" s="98">
        <f t="shared" si="0"/>
        <v>27318.6</v>
      </c>
      <c r="K33" s="28">
        <v>8</v>
      </c>
      <c r="L33" s="29">
        <v>25295</v>
      </c>
      <c r="M33" s="29">
        <f t="shared" si="1"/>
        <v>18212.399999999998</v>
      </c>
      <c r="N33" s="29"/>
      <c r="O33" s="29"/>
      <c r="P33" s="30">
        <v>1.5</v>
      </c>
      <c r="Q33" s="31">
        <f t="shared" si="2"/>
        <v>18212.399999999998</v>
      </c>
      <c r="R33" s="33">
        <f t="shared" si="3"/>
        <v>27318.6</v>
      </c>
    </row>
    <row r="34" spans="2:18" x14ac:dyDescent="0.25">
      <c r="B34" s="91">
        <f t="shared" si="4"/>
        <v>24</v>
      </c>
      <c r="C34" s="92" t="s">
        <v>636</v>
      </c>
      <c r="D34" s="93"/>
      <c r="E34" s="94"/>
      <c r="F34" s="95">
        <v>1</v>
      </c>
      <c r="G34" s="95" t="s">
        <v>23</v>
      </c>
      <c r="H34" s="96">
        <f t="shared" si="5"/>
        <v>27318.6</v>
      </c>
      <c r="I34" s="97">
        <v>0</v>
      </c>
      <c r="J34" s="98">
        <f t="shared" si="0"/>
        <v>27318.6</v>
      </c>
      <c r="K34" s="28">
        <v>8</v>
      </c>
      <c r="L34" s="29">
        <v>25295</v>
      </c>
      <c r="M34" s="29">
        <f t="shared" si="1"/>
        <v>18212.399999999998</v>
      </c>
      <c r="N34" s="29"/>
      <c r="O34" s="29"/>
      <c r="P34" s="30">
        <v>1.5</v>
      </c>
      <c r="Q34" s="31">
        <f t="shared" si="2"/>
        <v>18212.399999999998</v>
      </c>
      <c r="R34" s="33">
        <f t="shared" si="3"/>
        <v>27318.6</v>
      </c>
    </row>
    <row r="35" spans="2:18" x14ac:dyDescent="0.25">
      <c r="B35" s="91">
        <f t="shared" si="4"/>
        <v>25</v>
      </c>
      <c r="C35" s="92" t="s">
        <v>637</v>
      </c>
      <c r="D35" s="93"/>
      <c r="E35" s="94"/>
      <c r="F35" s="95">
        <v>1</v>
      </c>
      <c r="G35" s="95" t="s">
        <v>23</v>
      </c>
      <c r="H35" s="96">
        <f t="shared" si="5"/>
        <v>27318.6</v>
      </c>
      <c r="I35" s="97">
        <v>0</v>
      </c>
      <c r="J35" s="98">
        <f t="shared" si="0"/>
        <v>27318.6</v>
      </c>
      <c r="K35" s="28">
        <v>8</v>
      </c>
      <c r="L35" s="29">
        <v>25295</v>
      </c>
      <c r="M35" s="29">
        <f t="shared" si="1"/>
        <v>18212.399999999998</v>
      </c>
      <c r="N35" s="29"/>
      <c r="O35" s="29"/>
      <c r="P35" s="30">
        <v>1.5</v>
      </c>
      <c r="Q35" s="31">
        <f t="shared" si="2"/>
        <v>18212.399999999998</v>
      </c>
      <c r="R35" s="33">
        <f t="shared" si="3"/>
        <v>27318.6</v>
      </c>
    </row>
    <row r="36" spans="2:18" x14ac:dyDescent="0.25">
      <c r="B36" s="91">
        <f t="shared" si="4"/>
        <v>26</v>
      </c>
      <c r="C36" s="92" t="s">
        <v>638</v>
      </c>
      <c r="D36" s="93"/>
      <c r="E36" s="94"/>
      <c r="F36" s="95">
        <v>1</v>
      </c>
      <c r="G36" s="95" t="s">
        <v>23</v>
      </c>
      <c r="H36" s="96">
        <f t="shared" si="5"/>
        <v>27318.6</v>
      </c>
      <c r="I36" s="97">
        <v>0</v>
      </c>
      <c r="J36" s="98">
        <f t="shared" si="0"/>
        <v>27318.6</v>
      </c>
      <c r="K36" s="28">
        <v>8</v>
      </c>
      <c r="L36" s="29">
        <v>25295</v>
      </c>
      <c r="M36" s="29">
        <f t="shared" si="1"/>
        <v>18212.399999999998</v>
      </c>
      <c r="N36" s="29"/>
      <c r="O36" s="29"/>
      <c r="P36" s="30">
        <v>1.5</v>
      </c>
      <c r="Q36" s="31">
        <f t="shared" si="2"/>
        <v>18212.399999999998</v>
      </c>
      <c r="R36" s="33">
        <f t="shared" si="3"/>
        <v>27318.6</v>
      </c>
    </row>
    <row r="37" spans="2:18" x14ac:dyDescent="0.25">
      <c r="B37" s="91">
        <f t="shared" si="4"/>
        <v>27</v>
      </c>
      <c r="C37" s="92" t="s">
        <v>639</v>
      </c>
      <c r="D37" s="93"/>
      <c r="E37" s="94"/>
      <c r="F37" s="95">
        <v>1</v>
      </c>
      <c r="G37" s="95" t="s">
        <v>23</v>
      </c>
      <c r="H37" s="96">
        <f t="shared" si="5"/>
        <v>29728.079999999994</v>
      </c>
      <c r="I37" s="97">
        <v>0</v>
      </c>
      <c r="J37" s="98">
        <f t="shared" si="0"/>
        <v>29728.079999999994</v>
      </c>
      <c r="K37" s="28">
        <v>8</v>
      </c>
      <c r="L37" s="29">
        <v>27526</v>
      </c>
      <c r="M37" s="29">
        <f t="shared" si="1"/>
        <v>19818.719999999998</v>
      </c>
      <c r="N37" s="29"/>
      <c r="O37" s="29"/>
      <c r="P37" s="30">
        <v>1.5</v>
      </c>
      <c r="Q37" s="31">
        <f t="shared" si="2"/>
        <v>19818.719999999998</v>
      </c>
      <c r="R37" s="33">
        <f t="shared" si="3"/>
        <v>29728.079999999994</v>
      </c>
    </row>
    <row r="38" spans="2:18" ht="15.75" thickBot="1" x14ac:dyDescent="0.3">
      <c r="B38" s="91">
        <f t="shared" si="4"/>
        <v>28</v>
      </c>
      <c r="C38" s="99" t="s">
        <v>640</v>
      </c>
      <c r="D38" s="100"/>
      <c r="E38" s="101"/>
      <c r="F38" s="95">
        <v>1</v>
      </c>
      <c r="G38" s="95" t="s">
        <v>23</v>
      </c>
      <c r="H38" s="96">
        <f t="shared" si="5"/>
        <v>37309.68</v>
      </c>
      <c r="I38" s="102">
        <v>0</v>
      </c>
      <c r="J38" s="98">
        <f t="shared" si="0"/>
        <v>37309.68</v>
      </c>
      <c r="K38" s="28">
        <v>8</v>
      </c>
      <c r="L38" s="29">
        <v>34546</v>
      </c>
      <c r="M38" s="29">
        <f t="shared" si="1"/>
        <v>24873.119999999999</v>
      </c>
      <c r="N38" s="29"/>
      <c r="O38" s="29"/>
      <c r="P38" s="30">
        <v>1.5</v>
      </c>
      <c r="Q38" s="31">
        <f t="shared" si="2"/>
        <v>24873.119999999999</v>
      </c>
      <c r="R38" s="33">
        <f t="shared" si="3"/>
        <v>37309.68</v>
      </c>
    </row>
    <row r="39" spans="2:18" x14ac:dyDescent="0.25">
      <c r="B39" s="40" t="s">
        <v>17</v>
      </c>
      <c r="C39" s="41"/>
      <c r="D39" s="35" t="s">
        <v>641</v>
      </c>
      <c r="E39" s="35"/>
      <c r="F39" s="42"/>
      <c r="G39" s="43" t="s">
        <v>3</v>
      </c>
      <c r="H39" s="44"/>
      <c r="I39" s="45"/>
      <c r="J39" s="46">
        <f>SUM(J11:J38)</f>
        <v>1247972.4000000001</v>
      </c>
    </row>
    <row r="40" spans="2:18" x14ac:dyDescent="0.25">
      <c r="B40" s="47"/>
      <c r="C40" s="48"/>
      <c r="D40" s="49"/>
      <c r="E40" s="37"/>
      <c r="F40" s="50"/>
      <c r="G40" s="51" t="s">
        <v>13</v>
      </c>
      <c r="H40" s="52"/>
      <c r="I40" s="53"/>
      <c r="J40" s="54">
        <f>J39*I40</f>
        <v>0</v>
      </c>
    </row>
    <row r="41" spans="2:18" x14ac:dyDescent="0.25">
      <c r="B41" s="36"/>
      <c r="C41" s="37"/>
      <c r="D41" s="37"/>
      <c r="E41" s="37"/>
      <c r="F41" s="55"/>
      <c r="G41" s="56" t="s">
        <v>4</v>
      </c>
      <c r="H41" s="48"/>
      <c r="I41" s="57"/>
      <c r="J41" s="54">
        <f>J39-J40</f>
        <v>1247972.4000000001</v>
      </c>
    </row>
    <row r="42" spans="2:18" x14ac:dyDescent="0.25">
      <c r="B42" s="36"/>
      <c r="C42" s="37"/>
      <c r="D42" s="37"/>
      <c r="E42" s="37"/>
      <c r="F42" s="50"/>
      <c r="G42" s="51">
        <v>0.19</v>
      </c>
      <c r="H42" s="52"/>
      <c r="I42" s="53">
        <v>0.19</v>
      </c>
      <c r="J42" s="54">
        <f>J41*I42</f>
        <v>237114.75600000002</v>
      </c>
    </row>
    <row r="43" spans="2:18" ht="15.75" thickBot="1" x14ac:dyDescent="0.3">
      <c r="B43" s="38"/>
      <c r="C43" s="39"/>
      <c r="D43" s="39"/>
      <c r="E43" s="39"/>
      <c r="F43" s="58"/>
      <c r="G43" s="59" t="s">
        <v>2</v>
      </c>
      <c r="H43" s="60"/>
      <c r="I43" s="61"/>
      <c r="J43" s="62">
        <f>J41+J42</f>
        <v>1485087.1560000002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4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4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4" t="s">
        <v>78</v>
      </c>
      <c r="C8" t="s">
        <v>79</v>
      </c>
      <c r="G8" t="s">
        <v>33</v>
      </c>
    </row>
    <row r="9" spans="1:13" x14ac:dyDescent="0.2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4" t="s">
        <v>288</v>
      </c>
      <c r="C52" t="s">
        <v>289</v>
      </c>
      <c r="G52" t="s">
        <v>33</v>
      </c>
    </row>
    <row r="53" spans="1:13" x14ac:dyDescent="0.2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4" t="s">
        <v>324</v>
      </c>
      <c r="C59" t="s">
        <v>325</v>
      </c>
      <c r="G59" t="s">
        <v>33</v>
      </c>
    </row>
    <row r="60" spans="1:13" x14ac:dyDescent="0.2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4" t="s">
        <v>446</v>
      </c>
      <c r="C86" t="s">
        <v>447</v>
      </c>
      <c r="G86" t="s">
        <v>33</v>
      </c>
    </row>
    <row r="87" spans="1:13" x14ac:dyDescent="0.25">
      <c r="A87">
        <v>86</v>
      </c>
      <c r="B87" s="34" t="s">
        <v>448</v>
      </c>
      <c r="C87" t="s">
        <v>449</v>
      </c>
      <c r="G87" t="s">
        <v>33</v>
      </c>
    </row>
    <row r="88" spans="1:13" x14ac:dyDescent="0.2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4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4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4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4" t="s">
        <v>585</v>
      </c>
    </row>
    <row r="108" spans="1:13" x14ac:dyDescent="0.25">
      <c r="A108">
        <v>107</v>
      </c>
      <c r="B108" s="34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4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4" t="s">
        <v>599</v>
      </c>
      <c r="M109" t="s">
        <v>600</v>
      </c>
    </row>
    <row r="110" spans="1:13" x14ac:dyDescent="0.25">
      <c r="A110">
        <v>109</v>
      </c>
      <c r="B110" s="34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4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4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Alumno</cp:lastModifiedBy>
  <cp:lastPrinted>2015-12-09T13:12:27Z</cp:lastPrinted>
  <dcterms:created xsi:type="dcterms:W3CDTF">2013-07-12T05:01:37Z</dcterms:created>
  <dcterms:modified xsi:type="dcterms:W3CDTF">2015-12-09T13:12:38Z</dcterms:modified>
</cp:coreProperties>
</file>