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CA64066A-ACE2-59CF-C789-10412C3B3B8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L11" i="1" l="1"/>
  <c r="Q11" i="1" l="1"/>
  <c r="Q14" i="1" l="1"/>
  <c r="Q12" i="1" l="1"/>
  <c r="Q22" i="1" l="1"/>
  <c r="Q18" i="1"/>
  <c r="Q21" i="1" l="1"/>
  <c r="Q19" i="1" l="1"/>
  <c r="Q20" i="1"/>
  <c r="Q13" i="1"/>
  <c r="Q15" i="1"/>
  <c r="Q16" i="1"/>
  <c r="Q17" i="1"/>
  <c r="Q23" i="1" l="1"/>
  <c r="Q24" i="1"/>
  <c r="Q25" i="1"/>
  <c r="Q26" i="1"/>
  <c r="Q27" i="1" l="1"/>
  <c r="Q28" i="1"/>
  <c r="D6" i="1" l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J17" i="1" s="1"/>
  <c r="R18" i="1"/>
  <c r="H18" i="1" s="1"/>
  <c r="J18" i="1" s="1"/>
  <c r="J16" i="1" l="1"/>
  <c r="R12" i="1"/>
  <c r="H12" i="1" s="1"/>
  <c r="R13" i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3" i="1" l="1"/>
  <c r="J13" i="1" s="1"/>
  <c r="H14" i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<sst xmlns="http://schemas.openxmlformats.org/spreadsheetml/2006/main" count="1272" uniqueCount="861">
  <si>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</si>
  <si>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</si>
  <si>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</si>
  <si>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</si>
  <si>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</si>
  <si>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</si>
  <si>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</si>
  <si>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</si>
  <si>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</si>
  <si>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</si>
  <si>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</si>
  <si>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</si>
  <si>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</si>
  <si>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</si>
  <si>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</si>
  <si>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</si>
  <si>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</si>
  <si>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</si>
  <si>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</si>
  <si>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</si>
  <si>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</si>
  <si>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</si>
  <si>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</si>
  <si>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</si>
  <si>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</si>
  <si>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</si>
  <si>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</si>
  <si>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</si>
  <si>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</si>
  <si>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</si>
  <si>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</si>
  <si>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</si>
  <si>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</si>
  <si>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</si>
  <si>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</si>
  <si>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</si>
  <si>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</si>
  <si>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</si>
  <si>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</si>
  <si>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</si>
  <si>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</si>
  <si>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</si>
  <si>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</si>
  <si>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</si>
  <si>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</si>
  <si>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</si>
  <si>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</si>
  <si>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</si>
  <si>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</si>
  <si>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</si>
  <si>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</si>
  <si>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</si>
  <si>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</si>
  <si>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</si>
  <si>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</si>
  <si>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</si>
  <si>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</si>
  <si>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</si>
  <si>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</si>
  <si>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</si>
  <si>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</si>
  <si>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</si>
  <si>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</si>
  <si>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</si>
  <si>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</si>
  <si>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</si>
  <si>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</si>
  <si>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</si>
  <si>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</si>
  <si>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</si>
  <si>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</si>
  <si>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</si>
  <si>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</si>
  <si>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</si>
  <si>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</si>
  <si>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</si>
  <si>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</si>
  <si>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</si>
  <si>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</si>
  <si>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</si>
  <si>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</si>
  <si>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</si>
  <si>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</si>
  <si>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</si>
  <si>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</si>
  <si>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</si>
  <si>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</si>
  <si>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</si>
  <si>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</si>
  <si>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</si>
  <si>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</si>
  <si>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</si>
  <si>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</si>
  <si>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</si>
  <si>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</si>
  <si>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</si>
  <si>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</si>
  <si>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</si>
  <si>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</si>
  <si>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</si>
  <si>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</si>
  <si>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</si>
  <si>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</si>
  <si>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</si>
  <si>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</si>
  <si>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</si>
  <si>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</si>
  <si>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</si>
  <si>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</si>
  <si>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</si>
  <si>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</si>
  <si>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</si>
  <si>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</si>
  <si>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</si>
  <si>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</si>
  <si>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</si>
  <si>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</si>
  <si>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</si>
  <si>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</si>
  <si>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</si>
  <si>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</si>
  <si>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</si>
  <si>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</si>
  <si>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</si>
  <si>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</si>
  <si>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</si>
  <si>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</si>
  <si>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</si>
  <si>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</si>
  <si>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</si>
  <si>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</si>
  <si>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</si>
  <si>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</si>
  <si>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</si>
  <si>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</si>
  <si>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</si>
  <si>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</si>
  <si>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</si>
  <si>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</si>
  <si>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</si>
  <si>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</si>
  <si>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</si>
  <si>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</si>
  <si>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</si>
  <si>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</si>
  <si>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</si>
  <si>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</si>
  <si>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</si>
  <si>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</si>
  <si>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</si>
  <si>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</si>
  <si>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</si>
  <si>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</si>
  <si>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</si>
  <si>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</si>
  <si>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</si>
  <si>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</si>
  <si>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</si>
  <si>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</si>
  <si>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</si>
  <si>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</si>
  <si>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</si>
  <si>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</si>
  <si>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</si>
  <si>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</si>
  <si>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</si>
  <si>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</si>
  <si>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</si>
  <si>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</si>
  <si>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</si>
  <si>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</si>
  <si>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</si>
  <si>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</si>
  <si>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</si>
  <si>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</si>
  <si>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</si>
  <si>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</si>
  <si>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</si>
  <si>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</si>
  <si>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</si>
  <si>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</si>
  <si>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</si>
  <si>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</si>
  <si>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</si>
  <si>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</si>
  <si>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</si>
  <si>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</si>
  <si>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</si>
  <si>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</si>
  <si>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</si>
  <si>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</si>
  <si>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</si>
  <si>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</si>
  <si>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</si>
  <si>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</si>
  <si>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</si>
  <si>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</si>
  <si>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</si>
  <si>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</si>
  <si>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</si>
  <si>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</si>
  <si>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</si>
  <si>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</si>
  <si>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</si>
  <si>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</si>
  <si>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</si>
  <si>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</si>
  <si>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</si>
  <si>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</si>
  <si>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</si>
  <si>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</si>
  <si>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</si>
  <si>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</si>
  <si>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</si>
  <si>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</si>
  <si>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</si>
  <si>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</si>
  <si>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</si>
  <si>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</si>
  <si>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</si>
  <si>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</si>
  <si>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</si>
  <si>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</si>
  <si>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</si>
  <si>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</si>
  <si>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</si>
  <si>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</si>
  <si>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</si>
  <si>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</si>
  <si>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</si>
  <si>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</si>
  <si>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</si>
  <si>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</si>
  <si>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</si>
  <si>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</si>
  <si>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</si>
  <si>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</si>
  <si>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</si>
  <si>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</si>
  <si>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</si>
  <si>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</si>
  <si>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</si>
  <si>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</si>
  <si>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</si>
  <si>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</si>
  <si>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</si>
  <si>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</si>
  <si>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</si>
  <si>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</si>
  <si>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</si>
  <si>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</si>
  <si>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</si>
  <si>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</si>
  <si>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</si>
  <si>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</si>
  <si>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</si>
  <si>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</si>
  <si>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</si>
  <si>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</si>
  <si>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</si>
  <si>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</si>
  <si>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</si>
  <si>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</si>
  <si>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</si>
  <si>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</si>
  <si>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</si>
  <si>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</si>
  <si>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</si>
  <si>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</si>
  <si>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</si>
  <si>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</si>
  <si>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</si>
  <si>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</si>
  <si>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</si>
  <si>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</si>
  <si>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</si>
  <si>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</si>
  <si>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</si>
  <si>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</si>
  <si>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</si>
  <si>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</si>
  <si>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</si>
  <si>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</si>
  <si>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</si>
  <si>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</si>
  <si>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</si>
  <si>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</si>
  <si>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</si>
  <si>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</si>
  <si>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</si>
  <si>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</si>
  <si>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</si>
  <si>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</si>
  <si>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</si>
  <si>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</si>
  <si>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</si>
  <si>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</si>
  <si>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</si>
  <si>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</si>
  <si>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</si>
  <si>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</si>
  <si>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</si>
  <si>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</si>
  <si>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</si>
  <si>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</si>
  <si>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</si>
  <si>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</si>
  <si>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</si>
  <si>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</si>
  <si>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</si>
  <si>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</si>
  <si>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</si>
  <si>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</si>
  <si>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</si>
  <si>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</si>
  <si>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</si>
  <si>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</si>
  <si>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</si>
  <si>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</si>
  <si>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</si>
  <si>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</si>
  <si>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</si>
  <si>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</si>
  <si>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</si>
  <si>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</si>
  <si>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</si>
  <si>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</si>
  <si>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</si>
  <si>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</si>
  <si>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</si>
  <si>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</si>
  <si>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</si>
  <si>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</si>
  <si>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</si>
  <si>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</si>
  <si>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</si>
  <si>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</si>
  <si>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</si>
  <si>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</si>
  <si>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</si>
  <si>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</si>
  <si>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</si>
  <si>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</si>
  <si>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</si>
  <si>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</si>
  <si>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</si>
  <si>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</si>
  <si>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</si>
  <si>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</si>
  <si>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</si>
  <si>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</si>
  <si>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</si>
  <si>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</si>
  <si>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</si>
  <si>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</si>
  <si>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</si>
  <si>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</si>
  <si>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</si>
  <si>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</si>
  <si>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</si>
  <si>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</si>
  <si>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</si>
  <si>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</si>
  <si>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</si>
  <si>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</si>
  <si>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</si>
  <si>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</si>
  <si>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</si>
  <si>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</si>
  <si>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</si>
  <si>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</si>
  <si>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</si>
  <si>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</si>
  <si>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</si>
  <si>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</si>
  <si>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</si>
  <si>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</si>
  <si>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</si>
  <si>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</si>
  <si>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</si>
  <si>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</si>
  <si>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</si>
  <si>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</si>
  <si>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</si>
  <si>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</si>
  <si>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</si>
  <si>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</si>
  <si>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</si>
  <si>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</si>
  <si>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</si>
  <si>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</si>
  <si>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</si>
  <si>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</si>
  <si>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</si>
  <si>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</si>
  <si>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</si>
  <si>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</si>
  <si>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</si>
  <si>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</si>
  <si>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</si>
  <si>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</si>
  <si>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</si>
  <si>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</si>
  <si>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</si>
  <si>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</si>
  <si>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</si>
  <si>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</si>
  <si>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</si>
  <si>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</si>
  <si>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</si>
  <si>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</si>
  <si>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</si>
  <si>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</si>
  <si>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</si>
  <si>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</si>
  <si>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</si>
  <si>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</si>
  <si>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</si>
  <si>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</si>
  <si>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</si>
  <si>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</si>
  <si>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</si>
  <si>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</si>
  <si>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</si>
  <si>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</si>
  <si>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</si>
  <si>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</si>
  <si>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</si>
  <si>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</si>
  <si>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</si>
  <si>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</si>
  <si>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</si>
  <si>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</si>
  <si>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</si>
  <si>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</si>
  <si>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</si>
  <si>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</si>
  <si>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</si>
  <si>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</si>
  <si>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</si>
  <si>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</si>
  <si>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</si>
  <si>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</si>
  <si>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</si>
  <si>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</si>
  <si>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</si>
  <si>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</si>
  <si>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</si>
  <si>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</si>
  <si>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</si>
  <si>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</si>
  <si>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</si>
  <si>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</si>
  <si>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</si>
  <si>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</si>
  <si>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</si>
  <si>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</si>
  <si>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</si>
  <si>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</si>
  <si>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</si>
  <si>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</si>
  <si>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</si>
  <si>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</si>
  <si>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</si>
  <si>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</si>
  <si>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</si>
  <si>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</si>
  <si>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</si>
  <si>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</si>
  <si>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</si>
  <si>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</si>
  <si>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</si>
  <si>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</si>
  <si>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</si>
  <si>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</si>
  <si>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</si>
  <si>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</si>
  <si>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</si>
  <si>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</si>
  <si>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</si>
  <si>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</si>
  <si>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</si>
  <si>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</si>
  <si>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</si>
  <si>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</si>
  <si>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</si>
  <si>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</si>
  <si>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</si>
  <si>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</si>
  <si>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</si>
  <si>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</si>
  <si>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</si>
  <si>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</si>
  <si>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</si>
  <si>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</si>
  <si>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</si>
  <si>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</si>
  <si>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</si>
  <si>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</si>
  <si>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</si>
  <si>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</si>
  <si>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</si>
  <si>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</si>
  <si>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</si>
  <si>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</si>
  <si>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</si>
  <si>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</si>
  <si>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</si>
  <si>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</si>
  <si>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</si>
  <si>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</si>
  <si>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</si>
  <si>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</si>
  <si>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</si>
  <si>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</si>
  <si>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</si>
  <si>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</si>
  <si>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</si>
  <si>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</si>
  <si>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</si>
  <si>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</si>
  <si>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</si>
  <si>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</si>
  <si>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</si>
  <si>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</si>
  <si>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</si>
  <si>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</si>
  <si>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</si>
  <si>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</si>
  <si>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</si>
  <si>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</si>
  <si>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</si>
  <si>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</si>
  <si>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</si>
  <si>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</si>
  <si>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</si>
  <si>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</si>
  <si>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</si>
  <si>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</si>
  <si>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</si>
  <si>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</si>
  <si>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</si>
  <si>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</si>
  <si>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</si>
  <si>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</si>
  <si>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</si>
  <si>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</si>
  <si>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</si>
  <si>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</si>
  <si>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</si>
  <si>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</si>
  <si>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</si>
  <si>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</si>
  <si>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</si>
  <si>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</si>
  <si>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</si>
  <si>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</si>
  <si>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</si>
  <si>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</si>
  <si>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</si>
  <si>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</si>
  <si>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</si>
  <si>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</si>
  <si>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</si>
  <si>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</si>
  <si>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</si>
  <si>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</si>
  <si>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</si>
  <si>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</si>
  <si>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</si>
  <si>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</si>
  <si>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</si>
  <si>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</si>
  <si>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</si>
  <si>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</si>
  <si>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</si>
  <si>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</si>
  <si>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</si>
  <si>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</si>
  <si>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</si>
  <si>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</si>
  <si>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</si>
  <si>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</si>
  <si>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</si>
  <si>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</si>
  <si>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</si>
  <si>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</si>
  <si>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</si>
  <si>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</si>
  <si>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</si>
  <si>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</si>
  <si>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</si>
  <si>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</si>
  <si>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</si>
  <si>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</si>
  <si>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</si>
  <si>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</si>
  <si>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</si>
  <si>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</si>
  <si>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</si>
  <si>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</si>
  <si>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</si>
  <si>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</si>
  <si>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</si>
  <si>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</si>
  <si>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</si>
  <si>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</si>
  <si>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</si>
  <si>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</si>
  <si>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</si>
  <si>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</si>
  <si>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</si>
  <si>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</si>
  <si>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</si>
  <si>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</si>
  <si>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</si>
  <si>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</si>
  <si>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</si>
  <si>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</si>
  <si>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</si>
  <si>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</si>
  <si>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</si>
  <si>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</si>
  <si>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</si>
  <si>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</si>
  <si>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</si>
  <si>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</si>
  <si>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</si>
  <si>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</si>
  <si>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</si>
  <si>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</si>
  <si>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</si>
  <si>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</si>
  <si>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</si>
  <si>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</si>
  <si>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</si>
  <si>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</si>
  <si>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</si>
  <si>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</si>
  <si>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</si>
  <si>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</si>
  <si>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</si>
  <si>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</si>
  <si>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</si>
  <si>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</si>
  <si>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</si>
  <si>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</si>
  <si>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</si>
  <si>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</si>
  <si>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</si>
  <si>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</si>
  <si>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</si>
  <si>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</si>
  <si>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</si>
  <si>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</si>
  <si>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</si>
  <si>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</si>
  <si>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</si>
  <si>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</si>
  <si>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</si>
  <si>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</si>
  <si>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</si>
  <si>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</si>
  <si>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</si>
  <si>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</si>
  <si>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</si>
  <si>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</si>
  <si>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</si>
  <si>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</si>
  <si>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</si>
  <si>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</si>
  <si>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</si>
  <si>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</si>
  <si>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</si>
  <si>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</si>
  <si>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</si>
  <si>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</si>
  <si>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</si>
  <si>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</si>
  <si>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</si>
  <si>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</si>
  <si>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</si>
  <si>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</si>
  <si>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</si>
  <si>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</si>
  <si>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</si>
  <si>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</si>
  <si>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</si>
  <si>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</si>
  <si>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</si>
  <si>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</si>
  <si>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</si>
  <si>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</si>
  <si>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</si>
  <si>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</si>
  <si>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</si>
  <si>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</si>
  <si>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</si>
  <si>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</si>
  <si>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</si>
  <si>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</si>
  <si>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</si>
  <si>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</si>
  <si>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</si>
  <si>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</si>
  <si>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</si>
  <si>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</si>
  <si>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</si>
  <si>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</si>
  <si>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</si>
  <si>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</si>
  <si>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</si>
  <si>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</si>
  <si>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</si>
  <si>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</si>
  <si>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</si>
  <si>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</si>
  <si>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</si>
  <si>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</si>
  <si>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</si>
  <si>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</si>
  <si>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</si>
  <si>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</si>
  <si>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</si>
  <si>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</si>
  <si>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</si>
  <si>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</si>
  <si>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</si>
  <si>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</si>
  <si>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</si>
  <si>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</si>
  <si>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</si>
  <si>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</si>
  <si>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</si>
  <si>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</si>
  <si>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</si>
  <si>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</si>
  <si>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</si>
  <si>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</si>
  <si>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</si>
  <si>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</si>
  <si>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</si>
  <si>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</si>
  <si>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</si>
  <si>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</si>
  <si>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</si>
  <si>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</si>
  <si>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</si>
  <si>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</si>
  <si>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</si>
  <si>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</si>
  <si>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</si>
  <si>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</si>
  <si>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</si>
  <si>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</si>
  <si>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</si>
  <si>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</si>
  <si>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</si>
  <si>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</si>
  <si>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</si>
  <si>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</si>
  <si>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</si>
  <si>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</si>
  <si>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</si>
  <si>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</si>
  <si>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</si>
  <si>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</si>
  <si>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</si>
  <si>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</si>
  <si>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</si>
  <si>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</si>
  <si>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</si>
  <si>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</si>
  <si>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</si>
  <si>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</si>
  <si>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</si>
  <si>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</si>
  <si>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</si>
  <si>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</si>
  <si>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</si>
  <si>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</si>
  <si>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</si>
  <si>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</si>
  <si>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</si>
  <si>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</si>
  <si>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</si>
  <si>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</si>
  <si>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</si>
  <si>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</si>
  <si>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</si>
  <si>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</si>
  <si>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</si>
  <si>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</si>
  <si>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</si>
  <si>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</si>
  <si>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</si>
  <si>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</si>
  <si>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</si>
  <si>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</si>
  <si>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San Isidro 1775</t>
  </si>
  <si>
    <t>Piscila Correa</t>
  </si>
  <si>
    <t>TECNOCOMAE S.A</t>
  </si>
  <si>
    <t>78.564.350-K</t>
  </si>
  <si>
    <t>Mayorista. y Distribuidora de Art. de Ferr., Htas. y otros.</t>
  </si>
  <si>
    <t>LUBRI CHILE y cía Ltda.</t>
  </si>
  <si>
    <t>Rafael Lillo</t>
  </si>
  <si>
    <t>76.005.512-3</t>
  </si>
  <si>
    <t>SIC ATACAMA S.A</t>
  </si>
  <si>
    <t>96.999.330-9</t>
  </si>
  <si>
    <t>Callejón Diego de Almagro 446</t>
  </si>
  <si>
    <t>COPIAPO</t>
  </si>
  <si>
    <t>Francisco Muñoz</t>
  </si>
  <si>
    <t>96.816.210-1</t>
  </si>
  <si>
    <t>MARAVILL COMERCIAL LTDA</t>
  </si>
  <si>
    <t>MOVILIARIO CLINICO, EQUIPOS DE ELECTROMEDICACION</t>
  </si>
  <si>
    <t>CRISTIAN GOMEZ</t>
  </si>
  <si>
    <t xml:space="preserve">76.023.433-8 </t>
  </si>
  <si>
    <t>GENERA INDUSTRIAL</t>
  </si>
  <si>
    <t>CAMILA REYES</t>
  </si>
  <si>
    <t>METALFA</t>
  </si>
  <si>
    <t>77.961.010-1</t>
  </si>
  <si>
    <t>Rodrigo Rodríguez</t>
  </si>
  <si>
    <t>61.219.000-3</t>
  </si>
  <si>
    <t>METRO S.A</t>
  </si>
  <si>
    <t>Victor Herrera</t>
  </si>
  <si>
    <t>76.519.449-0</t>
  </si>
  <si>
    <t>CIFSAL SPA</t>
  </si>
  <si>
    <t>Proveedor de Insumos y Mantenimiento Industrial.</t>
  </si>
  <si>
    <t>Los Avellanos 1282</t>
  </si>
  <si>
    <t>QUILLOTA</t>
  </si>
  <si>
    <t>V REGION</t>
  </si>
  <si>
    <t>Elizabeth Gatica</t>
  </si>
  <si>
    <t>Ferretería Brasilia Ltda</t>
  </si>
  <si>
    <t>96.576.200-0</t>
  </si>
  <si>
    <t>Con Cón # 181</t>
  </si>
  <si>
    <t>Ferretería</t>
  </si>
  <si>
    <t>ESTACION CENTRAL</t>
  </si>
  <si>
    <t>Francisco Labra</t>
  </si>
  <si>
    <t>11.634.146-8</t>
  </si>
  <si>
    <t>Av. Manuel Antonio Matta 1140</t>
  </si>
  <si>
    <t>QULICURA</t>
  </si>
  <si>
    <t>Rafael Reyes Labra</t>
  </si>
  <si>
    <t>96.684.600-3</t>
  </si>
  <si>
    <t>Emp. de Montajes Industriales Salfa S.A.</t>
  </si>
  <si>
    <t>Obras de ingeniería</t>
  </si>
  <si>
    <t>Avenida Presidente Riesco 5335 Piso 11</t>
  </si>
  <si>
    <t>Las Condes</t>
  </si>
  <si>
    <t>Jaime Godoy</t>
  </si>
  <si>
    <t>SIMTECH LTDA</t>
  </si>
  <si>
    <t>78.934.690-9</t>
  </si>
  <si>
    <t>TECNOLOGIA PARA EL TRATAMIENTO DE AGUAS Y AMBIENTAL</t>
  </si>
  <si>
    <t>AV. FRANCISCO BILBAO 732</t>
  </si>
  <si>
    <t>ADRIAN VASQUEZ</t>
  </si>
  <si>
    <t>SERVICIOS AMBIENTALES S.A</t>
  </si>
  <si>
    <t>79.651.730-1</t>
  </si>
  <si>
    <t>SERVICIOS AMBIENTALES</t>
  </si>
  <si>
    <t>AV LAS TORRES 6108</t>
  </si>
  <si>
    <t>JUAN VIVEROS</t>
  </si>
  <si>
    <t>GRASERA 1/4" GAS</t>
  </si>
  <si>
    <t>GRASERA 1/4" SAE</t>
  </si>
  <si>
    <t>DOS ESTREL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</si>
</sst>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340A]d&quot; de &quot;mmmm&quot; de &quot;yyyy;@"/>
    <numFmt numFmtId="165" formatCode="00000\-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8"/>
      <color rgb="FFFF990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222222"/>
      <name val="Arial"/>
      <family val="2"/>
    </font>
    <font>
      <sz val="9"/>
      <color rgb="FF22222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52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7" fillId="2" borderId="3" xfId="0" applyFont="1" applyFill="1" applyBorder="1" applyAlignment="1" applyProtection="1"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164" fontId="8" fillId="2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9" fillId="0" borderId="0" xfId="0" applyNumberFormat="1" applyFont="1" applyFill="1" applyProtection="1">
      <protection locked="0"/>
    </xf>
    <xf numFmtId="0" fontId="9" fillId="0" borderId="28" xfId="0" applyFont="1" applyBorder="1" applyProtection="1">
      <protection locked="0"/>
    </xf>
    <xf numFmtId="1" fontId="9" fillId="0" borderId="0" xfId="0" applyNumberFormat="1" applyFont="1" applyBorder="1" applyProtection="1">
      <protection locked="0"/>
    </xf>
    <xf numFmtId="3" fontId="9" fillId="0" borderId="29" xfId="0" applyNumberFormat="1" applyFont="1" applyBorder="1" applyProtection="1"/>
    <xf numFmtId="3" fontId="9" fillId="0" borderId="29" xfId="0" applyNumberFormat="1" applyFont="1" applyFill="1" applyBorder="1" applyProtection="1"/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ill="1" applyProtection="1">
      <protection locked="0"/>
    </xf>
    <xf numFmtId="165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1" applyFont="1"/>
    <xf numFmtId="0" fontId="13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/>
    <xf numFmtId="0" fontId="14" fillId="0" borderId="0" xfId="0" applyFont="1"/>
    <xf numFmtId="0" fontId="16" fillId="2" borderId="4" xfId="0" applyFont="1" applyFill="1" applyBorder="1" applyProtection="1">
      <protection locked="0"/>
    </xf>
    <xf numFmtId="0" fontId="16" fillId="2" borderId="3" xfId="0" applyFont="1" applyFill="1" applyBorder="1" applyProtection="1">
      <protection locked="0"/>
    </xf>
    <xf numFmtId="0" fontId="15" fillId="2" borderId="10" xfId="0" applyFont="1" applyFill="1" applyBorder="1" applyAlignment="1" applyProtection="1">
      <alignment horizontal="right" vertical="center"/>
      <protection locked="0"/>
    </xf>
    <xf numFmtId="0" fontId="15" fillId="2" borderId="3" xfId="0" applyFont="1" applyFill="1" applyBorder="1" applyAlignment="1" applyProtection="1">
      <alignment horizontal="right" vertical="center"/>
      <protection locked="0"/>
    </xf>
    <xf numFmtId="0" fontId="15" fillId="2" borderId="7" xfId="0" applyFont="1" applyFill="1" applyBorder="1" applyAlignment="1" applyProtection="1">
      <alignment horizontal="right"/>
      <protection locked="0"/>
    </xf>
    <xf numFmtId="0" fontId="15" fillId="2" borderId="5" xfId="0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Border="1" applyAlignment="1" applyProtection="1">
      <alignment horizontal="right" vertical="center"/>
      <protection locked="0"/>
    </xf>
    <xf numFmtId="9" fontId="15" fillId="2" borderId="11" xfId="0" applyNumberFormat="1" applyFont="1" applyFill="1" applyBorder="1" applyAlignment="1" applyProtection="1">
      <alignment horizontal="right" vertical="center"/>
      <protection locked="0"/>
    </xf>
    <xf numFmtId="9" fontId="15" fillId="2" borderId="0" xfId="0" applyNumberFormat="1" applyFont="1" applyFill="1" applyBorder="1" applyAlignment="1" applyProtection="1">
      <alignment horizontal="right" vertical="center"/>
      <protection locked="0"/>
    </xf>
    <xf numFmtId="9" fontId="15" fillId="2" borderId="8" xfId="0" applyNumberFormat="1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11" xfId="0" applyFont="1" applyFill="1" applyBorder="1" applyAlignment="1" applyProtection="1">
      <alignment horizontal="right" vertical="center"/>
      <protection locked="0"/>
    </xf>
    <xf numFmtId="0" fontId="15" fillId="2" borderId="8" xfId="0" applyFont="1" applyFill="1" applyBorder="1" applyAlignment="1" applyProtection="1">
      <alignment horizontal="right"/>
      <protection locked="0"/>
    </xf>
    <xf numFmtId="0" fontId="15" fillId="2" borderId="13" xfId="0" applyFont="1" applyFill="1" applyBorder="1" applyProtection="1">
      <protection locked="0"/>
    </xf>
    <xf numFmtId="0" fontId="15" fillId="2" borderId="6" xfId="0" applyFont="1" applyFill="1" applyBorder="1" applyProtection="1">
      <protection locked="0"/>
    </xf>
    <xf numFmtId="0" fontId="15" fillId="2" borderId="12" xfId="0" applyFont="1" applyFill="1" applyBorder="1" applyAlignment="1" applyProtection="1">
      <alignment horizontal="right" vertical="center"/>
      <protection locked="0"/>
    </xf>
    <xf numFmtId="0" fontId="15" fillId="2" borderId="6" xfId="0" applyFont="1" applyFill="1" applyBorder="1" applyAlignment="1" applyProtection="1">
      <alignment horizontal="right" vertical="center"/>
      <protection locked="0"/>
    </xf>
    <xf numFmtId="0" fontId="15" fillId="2" borderId="9" xfId="0" applyFont="1" applyFill="1" applyBorder="1" applyAlignment="1" applyProtection="1">
      <alignment horizontal="right"/>
      <protection locked="0"/>
    </xf>
    <xf numFmtId="0" fontId="15" fillId="2" borderId="4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15" fillId="2" borderId="3" xfId="0" applyFont="1" applyFill="1" applyBorder="1" applyProtection="1"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19" fillId="2" borderId="17" xfId="0" applyNumberFormat="1" applyFont="1" applyFill="1" applyBorder="1" applyAlignment="1" applyProtection="1">
      <alignment horizontal="center"/>
      <protection locked="0"/>
    </xf>
    <xf numFmtId="0" fontId="21" fillId="2" borderId="18" xfId="0" applyNumberFormat="1" applyFont="1" applyFill="1" applyBorder="1" applyAlignment="1" applyProtection="1">
      <alignment horizontal="center"/>
      <protection locked="0"/>
    </xf>
    <xf numFmtId="1" fontId="20" fillId="2" borderId="16" xfId="0" applyNumberFormat="1" applyFont="1" applyFill="1" applyBorder="1" applyAlignment="1" applyProtection="1">
      <alignment horizontal="center"/>
    </xf>
    <xf numFmtId="1" fontId="20" fillId="2" borderId="19" xfId="0" applyNumberFormat="1" applyFont="1" applyFill="1" applyBorder="1" applyAlignment="1" applyProtection="1">
      <alignment horizontal="center"/>
    </xf>
    <xf numFmtId="1" fontId="20" fillId="2" borderId="2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22" fillId="2" borderId="17" xfId="0" applyFont="1" applyFill="1" applyBorder="1" applyAlignment="1" applyProtection="1">
      <alignment horizontal="center"/>
      <protection locked="0"/>
    </xf>
    <xf numFmtId="3" fontId="22" fillId="2" borderId="17" xfId="0" applyNumberFormat="1" applyFont="1" applyFill="1" applyBorder="1" applyAlignment="1" applyProtection="1">
      <alignment horizontal="center"/>
    </xf>
    <xf numFmtId="1" fontId="22" fillId="2" borderId="17" xfId="0" applyNumberFormat="1" applyFont="1" applyFill="1" applyBorder="1" applyAlignment="1" applyProtection="1">
      <alignment horizontal="center"/>
      <protection locked="0"/>
    </xf>
    <xf numFmtId="3" fontId="22" fillId="2" borderId="1" xfId="0" applyNumberFormat="1" applyFont="1" applyFill="1" applyBorder="1" applyAlignment="1" applyProtection="1">
      <alignment horizontal="center"/>
    </xf>
    <xf numFmtId="0" fontId="22" fillId="2" borderId="18" xfId="0" applyFont="1" applyFill="1" applyBorder="1" applyAlignment="1" applyProtection="1">
      <alignment horizontal="center"/>
      <protection locked="0"/>
    </xf>
    <xf numFmtId="0" fontId="22" fillId="0" borderId="18" xfId="0" applyFont="1" applyFill="1" applyBorder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</xf>
    <xf numFmtId="0" fontId="23" fillId="2" borderId="2" xfId="1" applyFont="1" applyFill="1" applyBorder="1" applyAlignment="1" applyProtection="1">
      <alignment horizontal="left"/>
    </xf>
    <xf numFmtId="0" fontId="22" fillId="0" borderId="0" xfId="0" applyFont="1" applyFill="1" applyBorder="1" applyProtection="1"/>
    <xf numFmtId="0" fontId="22" fillId="2" borderId="1" xfId="0" applyFont="1" applyFill="1" applyBorder="1" applyAlignment="1" applyProtection="1">
      <alignment horizontal="left"/>
    </xf>
    <xf numFmtId="0" fontId="22" fillId="2" borderId="2" xfId="0" applyFont="1" applyFill="1" applyBorder="1" applyAlignment="1" applyProtection="1">
      <alignment horizontal="left"/>
    </xf>
    <xf numFmtId="164" fontId="22" fillId="2" borderId="2" xfId="0" applyNumberFormat="1" applyFont="1" applyFill="1" applyBorder="1" applyAlignment="1" applyProtection="1">
      <alignment horizontal="left" vertical="center"/>
    </xf>
    <xf numFmtId="3" fontId="24" fillId="2" borderId="18" xfId="0" applyNumberFormat="1" applyFont="1" applyFill="1" applyBorder="1" applyAlignment="1" applyProtection="1">
      <alignment horizontal="center"/>
    </xf>
    <xf numFmtId="1" fontId="24" fillId="2" borderId="18" xfId="0" applyNumberFormat="1" applyFont="1" applyFill="1" applyBorder="1" applyAlignment="1" applyProtection="1">
      <alignment horizontal="center"/>
      <protection locked="0"/>
    </xf>
    <xf numFmtId="3" fontId="24" fillId="2" borderId="2" xfId="0" applyNumberFormat="1" applyFont="1" applyFill="1" applyBorder="1" applyAlignment="1" applyProtection="1">
      <alignment horizontal="center"/>
    </xf>
    <xf numFmtId="0" fontId="21" fillId="0" borderId="18" xfId="0" applyNumberFormat="1" applyFont="1" applyFill="1" applyBorder="1" applyAlignment="1" applyProtection="1">
      <alignment horizontal="center"/>
      <protection locked="0"/>
    </xf>
    <xf numFmtId="3" fontId="24" fillId="0" borderId="18" xfId="0" applyNumberFormat="1" applyFont="1" applyFill="1" applyBorder="1" applyAlignment="1" applyProtection="1">
      <alignment horizontal="center"/>
    </xf>
    <xf numFmtId="1" fontId="24" fillId="0" borderId="18" xfId="0" applyNumberFormat="1" applyFont="1" applyFill="1" applyBorder="1" applyAlignment="1" applyProtection="1">
      <alignment horizontal="center"/>
      <protection locked="0"/>
    </xf>
    <xf numFmtId="3" fontId="24" fillId="0" borderId="2" xfId="0" applyNumberFormat="1" applyFont="1" applyFill="1" applyBorder="1" applyAlignment="1" applyProtection="1">
      <alignment horizontal="center"/>
    </xf>
    <xf numFmtId="0" fontId="20" fillId="2" borderId="3" xfId="0" applyFont="1" applyFill="1" applyBorder="1" applyAlignment="1" applyProtection="1">
      <alignment horizontal="left"/>
      <protection locked="0"/>
    </xf>
    <xf numFmtId="0" fontId="20" fillId="2" borderId="1" xfId="0" applyFont="1" applyFill="1" applyBorder="1" applyAlignment="1" applyProtection="1">
      <alignment horizontal="left"/>
      <protection locked="0"/>
    </xf>
    <xf numFmtId="49" fontId="20" fillId="2" borderId="0" xfId="0" applyNumberFormat="1" applyFont="1" applyFill="1" applyBorder="1" applyAlignment="1" applyProtection="1">
      <alignment horizontal="left" vertical="center"/>
      <protection locked="0"/>
    </xf>
    <xf numFmtId="49" fontId="20" fillId="2" borderId="2" xfId="0" applyNumberFormat="1" applyFont="1" applyFill="1" applyBorder="1" applyAlignment="1" applyProtection="1">
      <alignment horizontal="left" vertical="center"/>
      <protection locked="0"/>
    </xf>
    <xf numFmtId="49" fontId="17" fillId="2" borderId="0" xfId="0" applyNumberFormat="1" applyFont="1" applyFill="1" applyBorder="1" applyAlignment="1" applyProtection="1">
      <alignment horizontal="center"/>
      <protection locked="0"/>
    </xf>
    <xf numFmtId="49" fontId="17" fillId="2" borderId="2" xfId="0" applyNumberFormat="1" applyFont="1" applyFill="1" applyBorder="1" applyAlignment="1" applyProtection="1">
      <alignment horizontal="center"/>
      <protection locked="0"/>
    </xf>
    <xf numFmtId="49" fontId="17" fillId="2" borderId="6" xfId="0" applyNumberFormat="1" applyFont="1" applyFill="1" applyBorder="1" applyAlignment="1" applyProtection="1">
      <alignment horizontal="center"/>
      <protection locked="0"/>
    </xf>
    <xf numFmtId="49" fontId="17" fillId="2" borderId="14" xfId="0" applyNumberFormat="1" applyFont="1" applyFill="1" applyBorder="1" applyAlignment="1" applyProtection="1">
      <alignment horizontal="center"/>
      <protection locked="0"/>
    </xf>
    <xf numFmtId="49" fontId="22" fillId="2" borderId="5" xfId="0" applyNumberFormat="1" applyFont="1" applyFill="1" applyBorder="1" applyAlignment="1" applyProtection="1">
      <alignment horizontal="left"/>
      <protection locked="0"/>
    </xf>
    <xf numFmtId="49" fontId="22" fillId="2" borderId="0" xfId="0" applyNumberFormat="1" applyFont="1" applyFill="1" applyBorder="1" applyAlignment="1" applyProtection="1">
      <alignment horizontal="left"/>
      <protection locked="0"/>
    </xf>
    <xf numFmtId="49" fontId="22" fillId="2" borderId="2" xfId="0" applyNumberFormat="1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</xf>
    <xf numFmtId="0" fontId="22" fillId="2" borderId="2" xfId="0" applyFont="1" applyFill="1" applyBorder="1" applyAlignment="1" applyProtection="1">
      <alignment horizontal="left"/>
    </xf>
    <xf numFmtId="49" fontId="22" fillId="0" borderId="5" xfId="0" applyNumberFormat="1" applyFont="1" applyFill="1" applyBorder="1" applyAlignment="1" applyProtection="1">
      <alignment horizontal="left"/>
      <protection locked="0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49" fontId="22" fillId="0" borderId="2" xfId="0" applyNumberFormat="1" applyFont="1" applyFill="1" applyBorder="1" applyAlignment="1" applyProtection="1">
      <alignment horizontal="left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protection locked="0"/>
    </xf>
    <xf numFmtId="0" fontId="8" fillId="2" borderId="24" xfId="0" applyFont="1" applyFill="1" applyBorder="1" applyAlignment="1" applyProtection="1">
      <protection locked="0"/>
    </xf>
    <xf numFmtId="0" fontId="22" fillId="2" borderId="5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2" xfId="0" applyFont="1" applyFill="1" applyBorder="1" applyAlignment="1" applyProtection="1">
      <alignment horizontal="left"/>
      <protection locked="0"/>
    </xf>
    <xf numFmtId="0" fontId="15" fillId="2" borderId="5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22" fillId="2" borderId="13" xfId="0" applyFont="1" applyFill="1" applyBorder="1" applyAlignment="1" applyProtection="1">
      <alignment horizontal="left"/>
      <protection locked="0"/>
    </xf>
    <xf numFmtId="0" fontId="22" fillId="2" borderId="6" xfId="0" applyFont="1" applyFill="1" applyBorder="1" applyAlignment="1" applyProtection="1">
      <alignment horizontal="left"/>
      <protection locked="0"/>
    </xf>
    <xf numFmtId="0" fontId="22" fillId="2" borderId="14" xfId="0" applyFont="1" applyFill="1" applyBorder="1" applyAlignment="1" applyProtection="1">
      <alignment horizontal="left"/>
      <protection locked="0"/>
    </xf>
    <xf numFmtId="0" fontId="19" fillId="3" borderId="18" xfId="0" applyNumberFormat="1" applyFont="1" applyFill="1" applyBorder="1" applyAlignment="1" applyProtection="1">
      <alignment horizontal="center"/>
      <protection locked="0"/>
    </xf>
    <xf numFmtId="0" fontId="22" fillId="3" borderId="5" xfId="0" applyFont="1" applyFill="1" applyBorder="1" applyAlignment="1" applyProtection="1">
      <alignment horizontal="left"/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0" fontId="22" fillId="3" borderId="2" xfId="0" applyFont="1" applyFill="1" applyBorder="1" applyAlignment="1" applyProtection="1">
      <alignment horizontal="left"/>
      <protection locked="0"/>
    </xf>
    <xf numFmtId="0" fontId="22" fillId="3" borderId="18" xfId="0" applyFont="1" applyFill="1" applyBorder="1" applyAlignment="1" applyProtection="1">
      <alignment horizontal="center"/>
      <protection locked="0"/>
    </xf>
    <xf numFmtId="3" fontId="22" fillId="3" borderId="18" xfId="0" applyNumberFormat="1" applyFont="1" applyFill="1" applyBorder="1" applyAlignment="1" applyProtection="1">
      <alignment horizontal="center"/>
    </xf>
    <xf numFmtId="1" fontId="22" fillId="3" borderId="18" xfId="0" applyNumberFormat="1" applyFont="1" applyFill="1" applyBorder="1" applyAlignment="1" applyProtection="1">
      <alignment horizontal="center"/>
      <protection locked="0"/>
    </xf>
    <xf numFmtId="3" fontId="22" fillId="3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33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661995</xdr:colOff>
      <xdr:row>0</xdr:row>
      <xdr:rowOff>28579</xdr:rowOff>
    </xdr:from>
    <xdr:to>
      <xdr:col>8</xdr:col>
      <xdr:colOff>614796</xdr:colOff>
      <xdr:row>3</xdr:row>
      <xdr:rowOff>103909</xdr:rowOff>
    </xdr:to>
    <xdr:sp macro="" textlink="">
      <xdr:nvSpPr>
        <xdr:cNvPr id="2" name="1 CuadroTexto"/>
        <xdr:cNvSpPr txBox="1"/>
      </xdr:nvSpPr>
      <xdr:spPr>
        <a:xfrm>
          <a:off x="1934881" y="28579"/>
          <a:ext cx="3684870" cy="1105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Comercial </a:t>
          </a:r>
          <a:r>
            <a:rPr lang="es-CL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HIDRONEUMATIC</a:t>
          </a:r>
          <a:r>
            <a:rPr lang="es-CL" sz="9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LTDA     </a:t>
          </a:r>
          <a:r>
            <a:rPr lang="es-CL" sz="900" baseline="0">
              <a:latin typeface="Arial" panose="020B0604020202020204" pitchFamily="34" charset="0"/>
              <a:cs typeface="Arial" panose="020B0604020202020204" pitchFamily="34" charset="0"/>
            </a:rPr>
            <a:t>RUT: </a:t>
          </a:r>
          <a:r>
            <a:rPr lang="es-CL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76.217.086-8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Direccion: Victoria 1332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Giro: Comercializadora e importadora</a:t>
          </a:r>
          <a:endParaRPr lang="es-CL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Fono: 25556319</a:t>
          </a:r>
        </a:p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Email : ventas@hidroneumatic.cl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Web:</a:t>
          </a: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http://www.hidroneumatic.cl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1</xdr:col>
      <xdr:colOff>90486</xdr:colOff>
      <xdr:row>0</xdr:row>
      <xdr:rowOff>0</xdr:rowOff>
    </xdr:from>
    <xdr:to>
      <xdr:col>3</xdr:col>
      <xdr:colOff>647943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85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90"/>
  <sheetViews>
    <sheetView tabSelected="1" zoomScale="110" zoomScaleNormal="110" workbookViewId="0">
      <selection activeCell="C14" sqref="C14:E14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20.5703125" style="8" bestFit="1" customWidth="1"/>
    <col min="11" max="11" width="11.85546875" style="8" bestFit="1" customWidth="1"/>
    <col min="12" max="15" width="8.28515625" style="42" customWidth="1"/>
    <col min="16" max="16" width="5" style="8" bestFit="1" customWidth="1"/>
    <col min="17" max="18" width="11.42578125" style="8"/>
    <col min="19" max="19" width="11.42578125" style="42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54">
        <v>3337</v>
      </c>
      <c r="K2" s="7"/>
    </row>
    <row r="3" spans="2:21" ht="7.5" customHeight="1" thickBot="1" x14ac:dyDescent="0.3">
      <c r="B3" s="14"/>
      <c r="C3" s="15"/>
      <c r="D3" s="29"/>
      <c r="E3" s="82"/>
      <c r="F3" s="16"/>
      <c r="G3" s="17"/>
      <c r="H3" s="17"/>
      <c r="I3" s="18"/>
      <c r="J3" s="19"/>
      <c r="K3" s="7"/>
    </row>
    <row r="4" spans="2:21" x14ac:dyDescent="0.25">
      <c r="B4" s="81" t="s">
        <v>6</v>
      </c>
      <c r="C4" s="30"/>
      <c r="D4" s="102" t="s">
        <v>820</v>
      </c>
      <c r="E4" s="83" t="s">
        <v>12</v>
      </c>
      <c r="F4" s="31"/>
      <c r="G4" s="31"/>
      <c r="H4" s="32"/>
      <c r="I4" s="83" t="s">
        <v>9</v>
      </c>
      <c r="J4" s="107">
        <f>VLOOKUP(D4,CLIENTES,10,FALSE)</f>
        <v>0</v>
      </c>
      <c r="K4" s="20"/>
    </row>
    <row r="5" spans="2:21" x14ac:dyDescent="0.25">
      <c r="B5" s="33"/>
      <c r="C5" s="34"/>
      <c r="D5" s="103"/>
      <c r="E5" s="128">
        <f>VLOOKUP(D4,CLIENTES,4,FALSE)</f>
        <v>0</v>
      </c>
      <c r="F5" s="128"/>
      <c r="G5" s="128"/>
      <c r="H5" s="128"/>
      <c r="I5" s="128"/>
      <c r="J5" s="129"/>
      <c r="K5" s="20"/>
    </row>
    <row r="6" spans="2:21" ht="17.25" customHeight="1" x14ac:dyDescent="0.25">
      <c r="B6" s="72" t="s">
        <v>25</v>
      </c>
      <c r="C6" s="73"/>
      <c r="D6" s="104" t="str">
        <f>VLOOKUP(D4,CLIENTES,2,FALSE)</f>
        <v>METALFA</v>
      </c>
      <c r="E6" s="73" t="s">
        <v>7</v>
      </c>
      <c r="F6" s="128">
        <f>VLOOKUP(D4,CLIENTES,5,FALSE)</f>
        <v>0</v>
      </c>
      <c r="G6" s="128"/>
      <c r="H6" s="128"/>
      <c r="I6" s="106">
        <f>VLOOKUP(D4,CLIENTES,11,FALSE)</f>
        <v>0</v>
      </c>
      <c r="J6" s="105"/>
    </row>
    <row r="7" spans="2:21" x14ac:dyDescent="0.25">
      <c r="B7" s="72" t="s">
        <v>23</v>
      </c>
      <c r="C7" s="73"/>
      <c r="D7" s="104">
        <f>VLOOKUP(D4,CLIENTES,3,FALSE)</f>
        <v>0</v>
      </c>
      <c r="E7" s="73" t="s">
        <v>8</v>
      </c>
      <c r="F7" s="128" t="str">
        <f>VLOOKUP(D4,CLIENTES,6,FALSE)</f>
        <v>STGO</v>
      </c>
      <c r="G7" s="128"/>
      <c r="H7" s="128"/>
      <c r="I7" s="73" t="s">
        <v>24</v>
      </c>
      <c r="J7" s="108" t="str">
        <f>VLOOKUP(D4,CLIENTES,8,FALSE)</f>
        <v>Rodrigo Rodríguez</v>
      </c>
      <c r="M7" s="53"/>
      <c r="N7" s="53"/>
    </row>
    <row r="8" spans="2:21" ht="15.75" thickBot="1" x14ac:dyDescent="0.3">
      <c r="B8" s="139" t="s">
        <v>26</v>
      </c>
      <c r="C8" s="140"/>
      <c r="D8" s="104" t="str">
        <f>VLOOKUP(D4,CLIENTES,7,FALSE)</f>
        <v>CONTADO</v>
      </c>
      <c r="E8" s="73" t="s">
        <v>11</v>
      </c>
      <c r="F8" s="128" t="str">
        <f>VLOOKUP(D4,CLIENTES,12,FALSE)</f>
        <v>Jaime Guzman</v>
      </c>
      <c r="G8" s="128"/>
      <c r="H8" s="128"/>
      <c r="I8" s="73" t="s">
        <v>14</v>
      </c>
      <c r="J8" s="109">
        <f ca="1">TODAY()</f>
        <v>42341</v>
      </c>
      <c r="K8" s="20"/>
      <c r="M8" s="53"/>
      <c r="N8" s="53"/>
    </row>
    <row r="9" spans="2:21" ht="16.5" thickTop="1" thickBot="1" x14ac:dyDescent="0.3">
      <c r="B9" s="35"/>
      <c r="C9" s="36"/>
      <c r="D9" s="37"/>
      <c r="E9" s="36"/>
      <c r="F9" s="36"/>
      <c r="G9" s="37"/>
      <c r="H9" s="37"/>
      <c r="I9" s="36"/>
      <c r="J9" s="38"/>
      <c r="K9" s="20"/>
      <c r="M9" s="53"/>
      <c r="N9" s="53"/>
      <c r="P9" s="21"/>
      <c r="Q9" s="22"/>
      <c r="R9" s="23" t="s">
        <v>20</v>
      </c>
    </row>
    <row r="10" spans="2:21" ht="15.75" thickBot="1" x14ac:dyDescent="0.3">
      <c r="B10" s="84" t="s">
        <v>1</v>
      </c>
      <c r="C10" s="133" t="s">
        <v>22</v>
      </c>
      <c r="D10" s="134"/>
      <c r="E10" s="135"/>
      <c r="F10" s="85" t="s">
        <v>0</v>
      </c>
      <c r="G10" s="86" t="s">
        <v>21</v>
      </c>
      <c r="H10" s="86" t="s">
        <v>15</v>
      </c>
      <c r="I10" s="87" t="s">
        <v>13</v>
      </c>
      <c r="J10" s="88" t="s">
        <v>2</v>
      </c>
      <c r="K10" s="24" t="s">
        <v>17</v>
      </c>
      <c r="L10" s="49" t="s">
        <v>860</v>
      </c>
      <c r="M10" s="49"/>
      <c r="N10" s="49"/>
      <c r="O10" s="48"/>
      <c r="P10" s="26" t="s">
        <v>16</v>
      </c>
      <c r="Q10" s="25" t="s">
        <v>18</v>
      </c>
      <c r="R10" s="27" t="s">
        <v>19</v>
      </c>
      <c r="S10" s="52"/>
      <c r="T10" s="39"/>
      <c r="U10" s="39"/>
    </row>
    <row r="11" spans="2:21" ht="15" customHeight="1" x14ac:dyDescent="0.25">
      <c r="B11" s="89">
        <v>1</v>
      </c>
      <c r="C11" s="136" t="s">
        <v>858</v>
      </c>
      <c r="D11" s="137"/>
      <c r="E11" s="138"/>
      <c r="F11" s="96">
        <v>4</v>
      </c>
      <c r="G11" s="96" t="s">
        <v>21</v>
      </c>
      <c r="H11" s="97">
        <f>R11</f>
        <v>331.8</v>
      </c>
      <c r="I11" s="98">
        <v>0</v>
      </c>
      <c r="J11" s="99">
        <f t="shared" ref="J11:J28" si="0">F11*H11*(1-I11/100)</f>
        <v>1327.2</v>
      </c>
      <c r="K11" s="28">
        <v>1</v>
      </c>
      <c r="L11" s="50">
        <f>553*0.6</f>
        <v>331.8</v>
      </c>
      <c r="M11" s="53"/>
      <c r="N11" s="50"/>
      <c r="O11" s="51"/>
      <c r="P11" s="44">
        <v>1</v>
      </c>
      <c r="Q11" s="45">
        <f>L11</f>
        <v>331.8</v>
      </c>
      <c r="R11" s="46">
        <f>Q11*P11</f>
        <v>331.8</v>
      </c>
    </row>
    <row r="12" spans="2:21" ht="15" customHeight="1" x14ac:dyDescent="0.25">
      <c r="B12" s="144">
        <v>2</v>
      </c>
      <c r="C12" s="145" t="s">
        <v>859</v>
      </c>
      <c r="D12" s="146"/>
      <c r="E12" s="147"/>
      <c r="F12" s="148">
        <v>4</v>
      </c>
      <c r="G12" s="148" t="s">
        <v>21</v>
      </c>
      <c r="H12" s="149">
        <f>R12</f>
        <v>0</v>
      </c>
      <c r="I12" s="150">
        <v>0</v>
      </c>
      <c r="J12" s="151">
        <f t="shared" si="0"/>
        <v>0</v>
      </c>
      <c r="K12" s="28">
        <v>2</v>
      </c>
      <c r="M12" s="53"/>
      <c r="O12" s="51"/>
      <c r="P12" s="44">
        <v>1.5</v>
      </c>
      <c r="Q12" s="45">
        <f>L12</f>
        <v>0</v>
      </c>
      <c r="R12" s="46">
        <f t="shared" ref="R12:R28" si="1">Q12*P12</f>
        <v>0</v>
      </c>
    </row>
    <row r="13" spans="2:21" ht="15" customHeight="1" x14ac:dyDescent="0.25">
      <c r="B13" s="113">
        <v>3</v>
      </c>
      <c r="C13" s="125"/>
      <c r="D13" s="126"/>
      <c r="E13" s="127"/>
      <c r="F13" s="100"/>
      <c r="G13" s="100"/>
      <c r="H13" s="114">
        <f t="shared" ref="H13:H28" si="2">VLOOKUP(B13,COTIZADO,8,FALSE)</f>
        <v>0</v>
      </c>
      <c r="I13" s="115">
        <v>0</v>
      </c>
      <c r="J13" s="116">
        <f t="shared" si="0"/>
        <v>0</v>
      </c>
      <c r="K13" s="28">
        <v>3</v>
      </c>
      <c r="L13" s="53"/>
      <c r="O13" s="51"/>
      <c r="P13" s="44">
        <v>1</v>
      </c>
      <c r="Q13" s="45">
        <f t="shared" ref="Q13:Q20" si="3">L13</f>
        <v>0</v>
      </c>
      <c r="R13" s="46">
        <f t="shared" si="1"/>
        <v>0</v>
      </c>
    </row>
    <row r="14" spans="2:21" x14ac:dyDescent="0.25">
      <c r="B14" s="90">
        <v>4</v>
      </c>
      <c r="C14" s="125"/>
      <c r="D14" s="126"/>
      <c r="E14" s="127"/>
      <c r="F14" s="100"/>
      <c r="G14" s="100"/>
      <c r="H14" s="110">
        <f t="shared" si="2"/>
        <v>0</v>
      </c>
      <c r="I14" s="111">
        <v>0</v>
      </c>
      <c r="J14" s="112">
        <f t="shared" si="0"/>
        <v>0</v>
      </c>
      <c r="K14" s="28">
        <v>4</v>
      </c>
      <c r="L14" s="53"/>
      <c r="M14" s="53"/>
      <c r="N14" s="53"/>
      <c r="O14" s="51"/>
      <c r="P14" s="44">
        <v>1.5</v>
      </c>
      <c r="Q14" s="45">
        <f>N14</f>
        <v>0</v>
      </c>
      <c r="R14" s="46">
        <f t="shared" si="1"/>
        <v>0</v>
      </c>
    </row>
    <row r="15" spans="2:21" s="20" customFormat="1" ht="15" customHeight="1" x14ac:dyDescent="0.25">
      <c r="B15" s="113">
        <v>5</v>
      </c>
      <c r="C15" s="130"/>
      <c r="D15" s="131"/>
      <c r="E15" s="132"/>
      <c r="F15" s="101"/>
      <c r="G15" s="101"/>
      <c r="H15" s="114">
        <f t="shared" si="2"/>
        <v>0</v>
      </c>
      <c r="I15" s="115">
        <v>0</v>
      </c>
      <c r="J15" s="116">
        <f t="shared" si="0"/>
        <v>0</v>
      </c>
      <c r="K15" s="41">
        <v>5</v>
      </c>
      <c r="L15" s="53"/>
      <c r="N15" s="42"/>
      <c r="O15" s="51"/>
      <c r="P15" s="44">
        <v>1.5</v>
      </c>
      <c r="Q15" s="45">
        <f t="shared" si="3"/>
        <v>0</v>
      </c>
      <c r="R15" s="47">
        <f t="shared" si="1"/>
        <v>0</v>
      </c>
      <c r="S15" s="42"/>
    </row>
    <row r="16" spans="2:21" x14ac:dyDescent="0.25">
      <c r="B16" s="90">
        <v>6</v>
      </c>
      <c r="C16" s="125"/>
      <c r="D16" s="126"/>
      <c r="E16" s="127"/>
      <c r="F16" s="100"/>
      <c r="G16" s="100"/>
      <c r="H16" s="110">
        <f>VLOOKUP(B16,COTIZADO,8,FALSE)</f>
        <v>0</v>
      </c>
      <c r="I16" s="111">
        <v>0</v>
      </c>
      <c r="J16" s="112">
        <f t="shared" si="0"/>
        <v>0</v>
      </c>
      <c r="K16" s="28">
        <v>6</v>
      </c>
      <c r="L16" s="53"/>
      <c r="M16" s="53"/>
      <c r="N16" s="50"/>
      <c r="O16" s="51"/>
      <c r="P16" s="44">
        <v>1.5</v>
      </c>
      <c r="Q16" s="45">
        <f t="shared" si="3"/>
        <v>0</v>
      </c>
      <c r="R16" s="46">
        <f t="shared" si="1"/>
        <v>0</v>
      </c>
    </row>
    <row r="17" spans="2:19" x14ac:dyDescent="0.25">
      <c r="B17" s="90">
        <v>7</v>
      </c>
      <c r="C17" s="125"/>
      <c r="D17" s="126"/>
      <c r="E17" s="127"/>
      <c r="F17" s="100"/>
      <c r="G17" s="100"/>
      <c r="H17" s="110">
        <f>R17</f>
        <v>0</v>
      </c>
      <c r="I17" s="111">
        <v>0</v>
      </c>
      <c r="J17" s="112">
        <f t="shared" si="0"/>
        <v>0</v>
      </c>
      <c r="K17" s="28">
        <v>7</v>
      </c>
      <c r="L17" s="50"/>
      <c r="M17" s="53"/>
      <c r="O17" s="51"/>
      <c r="P17" s="44">
        <v>1.5</v>
      </c>
      <c r="Q17" s="45">
        <f t="shared" si="3"/>
        <v>0</v>
      </c>
      <c r="R17" s="46">
        <f t="shared" si="1"/>
        <v>0</v>
      </c>
    </row>
    <row r="18" spans="2:19" s="20" customFormat="1" x14ac:dyDescent="0.25">
      <c r="B18" s="90">
        <v>8</v>
      </c>
      <c r="C18" s="125"/>
      <c r="D18" s="126"/>
      <c r="E18" s="127"/>
      <c r="F18" s="100"/>
      <c r="G18" s="100"/>
      <c r="H18" s="110">
        <f>R18</f>
        <v>0</v>
      </c>
      <c r="I18" s="111">
        <v>0</v>
      </c>
      <c r="J18" s="112">
        <f t="shared" si="0"/>
        <v>0</v>
      </c>
      <c r="K18" s="41">
        <v>8</v>
      </c>
      <c r="L18" s="50"/>
      <c r="M18" s="50"/>
      <c r="N18" s="51"/>
      <c r="O18" s="51"/>
      <c r="P18" s="44">
        <v>1</v>
      </c>
      <c r="Q18" s="45">
        <f>M18</f>
        <v>0</v>
      </c>
      <c r="R18" s="47">
        <f t="shared" si="1"/>
        <v>0</v>
      </c>
      <c r="S18" s="42"/>
    </row>
    <row r="19" spans="2:19" ht="15" customHeight="1" x14ac:dyDescent="0.25">
      <c r="B19" s="90">
        <v>9</v>
      </c>
      <c r="C19" s="136"/>
      <c r="D19" s="137"/>
      <c r="E19" s="138"/>
      <c r="F19" s="100"/>
      <c r="G19" s="100"/>
      <c r="H19" s="110">
        <f t="shared" si="2"/>
        <v>0</v>
      </c>
      <c r="I19" s="111">
        <v>0</v>
      </c>
      <c r="J19" s="112">
        <f t="shared" si="0"/>
        <v>0</v>
      </c>
      <c r="K19" s="28">
        <v>9</v>
      </c>
      <c r="L19" s="53"/>
      <c r="M19" s="50"/>
      <c r="N19" s="51"/>
      <c r="O19" s="51"/>
      <c r="P19" s="44">
        <v>1.5</v>
      </c>
      <c r="Q19" s="45">
        <f t="shared" si="3"/>
        <v>0</v>
      </c>
      <c r="R19" s="46">
        <f t="shared" si="1"/>
        <v>0</v>
      </c>
    </row>
    <row r="20" spans="2:19" x14ac:dyDescent="0.25">
      <c r="B20" s="90">
        <v>10</v>
      </c>
      <c r="C20" s="136"/>
      <c r="D20" s="137"/>
      <c r="E20" s="138"/>
      <c r="F20" s="100"/>
      <c r="G20" s="100"/>
      <c r="H20" s="110">
        <f t="shared" si="2"/>
        <v>0</v>
      </c>
      <c r="I20" s="111">
        <v>0</v>
      </c>
      <c r="J20" s="112">
        <f t="shared" si="0"/>
        <v>0</v>
      </c>
      <c r="K20" s="28">
        <v>10</v>
      </c>
      <c r="L20" s="53"/>
      <c r="M20" s="50"/>
      <c r="N20" s="51"/>
      <c r="O20" s="51"/>
      <c r="P20" s="44">
        <v>1.5</v>
      </c>
      <c r="Q20" s="45">
        <f t="shared" si="3"/>
        <v>0</v>
      </c>
      <c r="R20" s="46">
        <f t="shared" si="1"/>
        <v>0</v>
      </c>
    </row>
    <row r="21" spans="2:19" x14ac:dyDescent="0.25">
      <c r="B21" s="90">
        <v>11</v>
      </c>
      <c r="C21" s="136"/>
      <c r="D21" s="137"/>
      <c r="E21" s="138"/>
      <c r="F21" s="100"/>
      <c r="G21" s="100"/>
      <c r="H21" s="110">
        <f t="shared" si="2"/>
        <v>0</v>
      </c>
      <c r="I21" s="111">
        <v>0</v>
      </c>
      <c r="J21" s="112">
        <f t="shared" si="0"/>
        <v>0</v>
      </c>
      <c r="K21" s="28">
        <v>11</v>
      </c>
      <c r="L21" s="53"/>
      <c r="M21" s="50"/>
      <c r="N21" s="51"/>
      <c r="O21" s="51"/>
      <c r="P21" s="44">
        <v>1</v>
      </c>
      <c r="Q21" s="45">
        <f>M21</f>
        <v>0</v>
      </c>
      <c r="R21" s="46">
        <f t="shared" si="1"/>
        <v>0</v>
      </c>
    </row>
    <row r="22" spans="2:19" x14ac:dyDescent="0.25">
      <c r="B22" s="90">
        <v>12</v>
      </c>
      <c r="C22" s="136"/>
      <c r="D22" s="137"/>
      <c r="E22" s="138"/>
      <c r="F22" s="100"/>
      <c r="G22" s="100"/>
      <c r="H22" s="110">
        <f t="shared" si="2"/>
        <v>0</v>
      </c>
      <c r="I22" s="111">
        <v>0</v>
      </c>
      <c r="J22" s="112">
        <f t="shared" si="0"/>
        <v>0</v>
      </c>
      <c r="K22" s="28">
        <v>12</v>
      </c>
      <c r="L22" s="53"/>
      <c r="M22" s="53"/>
      <c r="N22" s="51"/>
      <c r="P22" s="44">
        <v>1</v>
      </c>
      <c r="Q22" s="45">
        <f>M22</f>
        <v>0</v>
      </c>
      <c r="R22" s="46">
        <f t="shared" si="1"/>
        <v>0</v>
      </c>
    </row>
    <row r="23" spans="2:19" x14ac:dyDescent="0.25">
      <c r="B23" s="90">
        <v>13</v>
      </c>
      <c r="C23" s="136"/>
      <c r="D23" s="137"/>
      <c r="E23" s="138"/>
      <c r="F23" s="100"/>
      <c r="G23" s="100"/>
      <c r="H23" s="110">
        <f t="shared" si="2"/>
        <v>0</v>
      </c>
      <c r="I23" s="111">
        <v>0</v>
      </c>
      <c r="J23" s="112">
        <f t="shared" si="0"/>
        <v>0</v>
      </c>
      <c r="K23" s="28">
        <v>13</v>
      </c>
      <c r="M23" s="50"/>
      <c r="O23" s="51"/>
      <c r="P23" s="44">
        <v>1.5</v>
      </c>
      <c r="Q23" s="45">
        <f t="shared" ref="Q23:Q28" si="4">L23</f>
        <v>0</v>
      </c>
      <c r="R23" s="46">
        <f t="shared" si="1"/>
        <v>0</v>
      </c>
    </row>
    <row r="24" spans="2:19" x14ac:dyDescent="0.25">
      <c r="B24" s="90">
        <v>14</v>
      </c>
      <c r="C24" s="136"/>
      <c r="D24" s="137"/>
      <c r="E24" s="138"/>
      <c r="F24" s="100"/>
      <c r="G24" s="100"/>
      <c r="H24" s="110">
        <f t="shared" si="2"/>
        <v>0</v>
      </c>
      <c r="I24" s="111">
        <v>0</v>
      </c>
      <c r="J24" s="112">
        <f t="shared" si="0"/>
        <v>0</v>
      </c>
      <c r="K24" s="28">
        <v>14</v>
      </c>
      <c r="M24" s="51"/>
      <c r="N24" s="51"/>
      <c r="O24" s="51"/>
      <c r="P24" s="44">
        <v>1.5</v>
      </c>
      <c r="Q24" s="45">
        <f t="shared" si="4"/>
        <v>0</v>
      </c>
      <c r="R24" s="46">
        <f t="shared" si="1"/>
        <v>0</v>
      </c>
    </row>
    <row r="25" spans="2:19" x14ac:dyDescent="0.25">
      <c r="B25" s="90">
        <v>15</v>
      </c>
      <c r="C25" s="136"/>
      <c r="D25" s="137"/>
      <c r="E25" s="138"/>
      <c r="F25" s="100"/>
      <c r="G25" s="100"/>
      <c r="H25" s="110">
        <f t="shared" si="2"/>
        <v>0</v>
      </c>
      <c r="I25" s="111">
        <v>0</v>
      </c>
      <c r="J25" s="112">
        <f>F25*H25*(1-I25/100)</f>
        <v>0</v>
      </c>
      <c r="K25" s="28">
        <v>15</v>
      </c>
      <c r="L25" s="50"/>
      <c r="M25" s="51"/>
      <c r="N25" s="51"/>
      <c r="O25" s="51"/>
      <c r="P25" s="44">
        <v>1.5</v>
      </c>
      <c r="Q25" s="45">
        <f t="shared" si="4"/>
        <v>0</v>
      </c>
      <c r="R25" s="46">
        <f t="shared" si="1"/>
        <v>0</v>
      </c>
    </row>
    <row r="26" spans="2:19" x14ac:dyDescent="0.25">
      <c r="B26" s="90">
        <v>16</v>
      </c>
      <c r="C26" s="136"/>
      <c r="D26" s="137"/>
      <c r="E26" s="138"/>
      <c r="F26" s="100"/>
      <c r="G26" s="100"/>
      <c r="H26" s="110">
        <f t="shared" si="2"/>
        <v>0</v>
      </c>
      <c r="I26" s="111">
        <v>0</v>
      </c>
      <c r="J26" s="112">
        <f t="shared" si="0"/>
        <v>0</v>
      </c>
      <c r="K26" s="28">
        <v>16</v>
      </c>
      <c r="L26" s="50"/>
      <c r="M26" s="51"/>
      <c r="N26" s="51"/>
      <c r="O26" s="51"/>
      <c r="P26" s="44">
        <v>1.5</v>
      </c>
      <c r="Q26" s="45">
        <f t="shared" si="4"/>
        <v>0</v>
      </c>
      <c r="R26" s="46">
        <f t="shared" si="1"/>
        <v>0</v>
      </c>
      <c r="S26" s="42">
        <v>578</v>
      </c>
    </row>
    <row r="27" spans="2:19" x14ac:dyDescent="0.25">
      <c r="B27" s="90">
        <v>17</v>
      </c>
      <c r="C27" s="136"/>
      <c r="D27" s="137"/>
      <c r="E27" s="138"/>
      <c r="F27" s="100"/>
      <c r="G27" s="100"/>
      <c r="H27" s="110">
        <f t="shared" si="2"/>
        <v>0</v>
      </c>
      <c r="I27" s="111">
        <v>0</v>
      </c>
      <c r="J27" s="112">
        <f t="shared" si="0"/>
        <v>0</v>
      </c>
      <c r="K27" s="28">
        <v>17</v>
      </c>
      <c r="L27" s="50"/>
      <c r="M27" s="51"/>
      <c r="N27" s="51"/>
      <c r="O27" s="51"/>
      <c r="P27" s="44">
        <v>1.5</v>
      </c>
      <c r="Q27" s="45">
        <f t="shared" si="4"/>
        <v>0</v>
      </c>
      <c r="R27" s="46">
        <f t="shared" si="1"/>
        <v>0</v>
      </c>
      <c r="S27" s="42">
        <v>1584</v>
      </c>
    </row>
    <row r="28" spans="2:19" ht="15.75" thickBot="1" x14ac:dyDescent="0.3">
      <c r="B28" s="90">
        <v>18</v>
      </c>
      <c r="C28" s="141"/>
      <c r="D28" s="142"/>
      <c r="E28" s="143"/>
      <c r="F28" s="100"/>
      <c r="G28" s="100"/>
      <c r="H28" s="110">
        <f t="shared" si="2"/>
        <v>0</v>
      </c>
      <c r="I28" s="111">
        <v>0</v>
      </c>
      <c r="J28" s="112">
        <f t="shared" si="0"/>
        <v>0</v>
      </c>
      <c r="K28" s="28">
        <v>18</v>
      </c>
      <c r="L28" s="50"/>
      <c r="M28" s="51"/>
      <c r="N28" s="51"/>
      <c r="O28" s="51"/>
      <c r="P28" s="44">
        <v>1.5</v>
      </c>
      <c r="Q28" s="45">
        <f t="shared" si="4"/>
        <v>0</v>
      </c>
      <c r="R28" s="46">
        <f t="shared" si="1"/>
        <v>0</v>
      </c>
      <c r="S28" s="42">
        <v>2272</v>
      </c>
    </row>
    <row r="29" spans="2:19" x14ac:dyDescent="0.25">
      <c r="B29" s="62" t="s">
        <v>667</v>
      </c>
      <c r="C29" s="63"/>
      <c r="D29" s="117"/>
      <c r="E29" s="117"/>
      <c r="F29" s="118"/>
      <c r="G29" s="64" t="s">
        <v>3</v>
      </c>
      <c r="H29" s="65"/>
      <c r="I29" s="66"/>
      <c r="J29" s="91">
        <f>SUM(J11:J28)</f>
        <v>1327.2</v>
      </c>
      <c r="L29" s="43"/>
      <c r="N29" s="51"/>
      <c r="Q29" s="8">
        <v>0</v>
      </c>
    </row>
    <row r="30" spans="2:19" x14ac:dyDescent="0.25">
      <c r="B30" s="67"/>
      <c r="C30" s="68"/>
      <c r="D30" s="119"/>
      <c r="E30" s="119"/>
      <c r="F30" s="120"/>
      <c r="G30" s="69" t="s">
        <v>13</v>
      </c>
      <c r="H30" s="70"/>
      <c r="I30" s="71">
        <v>0</v>
      </c>
      <c r="J30" s="92">
        <f>J29*I30</f>
        <v>0</v>
      </c>
      <c r="L30" s="43"/>
      <c r="N30" s="51"/>
    </row>
    <row r="31" spans="2:19" x14ac:dyDescent="0.25">
      <c r="B31" s="72"/>
      <c r="C31" s="73"/>
      <c r="D31" s="121"/>
      <c r="E31" s="121"/>
      <c r="F31" s="122"/>
      <c r="G31" s="74" t="s">
        <v>4</v>
      </c>
      <c r="H31" s="68"/>
      <c r="I31" s="75"/>
      <c r="J31" s="92">
        <f>J29-J30</f>
        <v>1327.2</v>
      </c>
      <c r="L31" s="43"/>
      <c r="N31" s="51"/>
    </row>
    <row r="32" spans="2:19" x14ac:dyDescent="0.25">
      <c r="B32" s="72"/>
      <c r="C32" s="73"/>
      <c r="D32" s="121"/>
      <c r="E32" s="121"/>
      <c r="F32" s="122"/>
      <c r="G32" s="69">
        <v>0.19</v>
      </c>
      <c r="H32" s="70"/>
      <c r="I32" s="71">
        <v>0.19</v>
      </c>
      <c r="J32" s="92">
        <f>J31*I32</f>
        <v>252.16800000000001</v>
      </c>
      <c r="N32" s="51"/>
    </row>
    <row r="33" spans="2:14" ht="15.75" thickBot="1" x14ac:dyDescent="0.3">
      <c r="B33" s="76"/>
      <c r="C33" s="77"/>
      <c r="D33" s="123"/>
      <c r="E33" s="123"/>
      <c r="F33" s="124"/>
      <c r="G33" s="78" t="s">
        <v>2</v>
      </c>
      <c r="H33" s="79"/>
      <c r="I33" s="80"/>
      <c r="J33" s="93">
        <f>J31+J32</f>
        <v>1579.3679999999999</v>
      </c>
      <c r="N33" s="51"/>
    </row>
    <row r="37" spans="2:14" x14ac:dyDescent="0.25">
      <c r="D37" s="40"/>
    </row>
    <row r="390" spans="2:2" x14ac:dyDescent="0.25">
      <c r="B390" s="8">
        <v>97470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9">
    <mergeCell ref="C25:E25"/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  <mergeCell ref="C17:E17"/>
    <mergeCell ref="C18:E18"/>
    <mergeCell ref="E5:J5"/>
    <mergeCell ref="F6:H6"/>
    <mergeCell ref="F7:H7"/>
    <mergeCell ref="F8:H8"/>
    <mergeCell ref="C12:E12"/>
    <mergeCell ref="C16:E16"/>
    <mergeCell ref="C15:E15"/>
    <mergeCell ref="C10:E10"/>
    <mergeCell ref="C11:E11"/>
    <mergeCell ref="B8:C8"/>
    <mergeCell ref="C13:E13"/>
    <mergeCell ref="C14:E14"/>
    <mergeCell ref="D29:F29"/>
    <mergeCell ref="D30:F30"/>
    <mergeCell ref="D31:F31"/>
    <mergeCell ref="D32:F32"/>
    <mergeCell ref="D33:F33"/>
  </mergeCells>
  <pageMargins left="0.25" right="0.25" top="0.75" bottom="0.75" header="0.3" footer="0.3"/>
  <pageSetup paperSize="9" scale="98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N284"/>
  <sheetViews>
    <sheetView zoomScaleNormal="100" workbookViewId="0">
      <pane ySplit="1" topLeftCell="A2" activePane="bottomLeft" state="frozen"/>
      <selection activeCell="B1" sqref="B1"/>
      <selection pane="bottomLeft" activeCell="B174" sqref="B174"/>
    </sheetView>
  </sheetViews>
  <sheetFormatPr baseColWidth="10" defaultRowHeight="14.25" x14ac:dyDescent="0.2"/>
  <cols>
    <col min="1" max="1" width="5.28515625" style="55" bestFit="1" customWidth="1"/>
    <col min="2" max="2" width="13.85546875" style="56" bestFit="1" customWidth="1"/>
    <col min="3" max="4" width="37" style="55" customWidth="1"/>
    <col min="5" max="5" width="30.5703125" style="55" customWidth="1"/>
    <col min="6" max="6" width="18" style="55" bestFit="1" customWidth="1"/>
    <col min="7" max="7" width="10.28515625" style="55" bestFit="1" customWidth="1"/>
    <col min="8" max="8" width="10.28515625" style="55" customWidth="1"/>
    <col min="9" max="9" width="15.42578125" style="55" bestFit="1" customWidth="1"/>
    <col min="10" max="10" width="14.42578125" style="55" customWidth="1"/>
    <col min="11" max="11" width="10.28515625" style="55" bestFit="1" customWidth="1"/>
    <col min="12" max="12" width="24.5703125" style="55" bestFit="1" customWidth="1"/>
    <col min="13" max="16384" width="11.42578125" style="55"/>
  </cols>
  <sheetData>
    <row r="1" spans="1:13" x14ac:dyDescent="0.2">
      <c r="A1" s="55" t="s">
        <v>1</v>
      </c>
      <c r="B1" s="56" t="s">
        <v>6</v>
      </c>
      <c r="C1" s="55" t="s">
        <v>522</v>
      </c>
      <c r="D1" s="55" t="s">
        <v>523</v>
      </c>
      <c r="E1" s="55" t="s">
        <v>12</v>
      </c>
      <c r="F1" s="55" t="s">
        <v>7</v>
      </c>
      <c r="G1" s="55" t="s">
        <v>8</v>
      </c>
      <c r="H1" s="55" t="s">
        <v>536</v>
      </c>
      <c r="I1" s="55" t="s">
        <v>524</v>
      </c>
      <c r="J1" s="55" t="s">
        <v>525</v>
      </c>
      <c r="K1" s="55" t="s">
        <v>9</v>
      </c>
      <c r="L1" s="55" t="s">
        <v>10</v>
      </c>
      <c r="M1" s="55" t="s">
        <v>11</v>
      </c>
    </row>
    <row r="2" spans="1:13" hidden="1" x14ac:dyDescent="0.2">
      <c r="A2" s="55">
        <v>128</v>
      </c>
      <c r="B2" s="56" t="s">
        <v>716</v>
      </c>
      <c r="C2" s="55" t="s">
        <v>710</v>
      </c>
      <c r="D2" s="55" t="s">
        <v>711</v>
      </c>
      <c r="E2" s="55" t="s">
        <v>712</v>
      </c>
      <c r="F2" s="55" t="s">
        <v>63</v>
      </c>
      <c r="G2" s="55" t="s">
        <v>31</v>
      </c>
      <c r="H2" s="55" t="s">
        <v>713</v>
      </c>
      <c r="I2" s="55" t="s">
        <v>714</v>
      </c>
      <c r="L2" s="57" t="s">
        <v>715</v>
      </c>
      <c r="M2" s="55" t="s">
        <v>568</v>
      </c>
    </row>
    <row r="3" spans="1:13" hidden="1" x14ac:dyDescent="0.2">
      <c r="A3" s="55">
        <v>144</v>
      </c>
      <c r="B3" s="56" t="s">
        <v>717</v>
      </c>
      <c r="C3" s="55" t="s">
        <v>718</v>
      </c>
      <c r="M3" s="55" t="s">
        <v>568</v>
      </c>
    </row>
    <row r="4" spans="1:13" hidden="1" x14ac:dyDescent="0.2">
      <c r="A4" s="55">
        <v>1</v>
      </c>
      <c r="B4" s="56" t="s">
        <v>38</v>
      </c>
      <c r="C4" s="55" t="s">
        <v>40</v>
      </c>
      <c r="D4" s="55" t="s">
        <v>539</v>
      </c>
      <c r="E4" s="55" t="s">
        <v>44</v>
      </c>
      <c r="F4" s="55" t="s">
        <v>45</v>
      </c>
      <c r="G4" s="55" t="s">
        <v>27</v>
      </c>
      <c r="I4" s="55" t="s">
        <v>41</v>
      </c>
      <c r="K4" s="55" t="s">
        <v>42</v>
      </c>
      <c r="L4" s="55" t="s">
        <v>43</v>
      </c>
      <c r="M4" s="55" t="s">
        <v>554</v>
      </c>
    </row>
    <row r="5" spans="1:13" hidden="1" x14ac:dyDescent="0.2">
      <c r="A5" s="55">
        <v>136</v>
      </c>
      <c r="B5" s="56" t="s">
        <v>676</v>
      </c>
      <c r="C5" s="55" t="s">
        <v>677</v>
      </c>
      <c r="I5" s="55" t="s">
        <v>678</v>
      </c>
      <c r="M5" s="55" t="s">
        <v>568</v>
      </c>
    </row>
    <row r="6" spans="1:13" hidden="1" x14ac:dyDescent="0.2">
      <c r="A6" s="55">
        <v>2</v>
      </c>
      <c r="B6" s="56" t="s">
        <v>48</v>
      </c>
      <c r="C6" s="55" t="s">
        <v>49</v>
      </c>
      <c r="E6" s="55" t="s">
        <v>53</v>
      </c>
      <c r="F6" s="55" t="s">
        <v>54</v>
      </c>
      <c r="G6" s="55" t="s">
        <v>27</v>
      </c>
      <c r="I6" s="55" t="s">
        <v>50</v>
      </c>
      <c r="K6" s="55" t="s">
        <v>51</v>
      </c>
      <c r="L6" s="55" t="s">
        <v>52</v>
      </c>
    </row>
    <row r="7" spans="1:13" hidden="1" x14ac:dyDescent="0.2">
      <c r="A7" s="55">
        <v>3</v>
      </c>
      <c r="B7" s="56" t="s">
        <v>55</v>
      </c>
      <c r="C7" s="55" t="s">
        <v>56</v>
      </c>
      <c r="D7" s="55" t="s">
        <v>540</v>
      </c>
      <c r="E7" s="55" t="s">
        <v>60</v>
      </c>
      <c r="F7" s="55" t="s">
        <v>61</v>
      </c>
      <c r="G7" s="55" t="s">
        <v>27</v>
      </c>
      <c r="I7" s="55" t="s">
        <v>57</v>
      </c>
      <c r="K7" s="55" t="s">
        <v>58</v>
      </c>
      <c r="L7" s="55" t="s">
        <v>59</v>
      </c>
    </row>
    <row r="8" spans="1:13" hidden="1" x14ac:dyDescent="0.2">
      <c r="A8" s="55">
        <v>4</v>
      </c>
      <c r="B8" s="56" t="s">
        <v>66</v>
      </c>
      <c r="C8" s="55" t="s">
        <v>65</v>
      </c>
      <c r="E8" s="55" t="s">
        <v>70</v>
      </c>
      <c r="F8" s="55" t="s">
        <v>71</v>
      </c>
      <c r="G8" s="55" t="s">
        <v>31</v>
      </c>
      <c r="I8" s="55" t="s">
        <v>67</v>
      </c>
      <c r="K8" s="55" t="s">
        <v>68</v>
      </c>
      <c r="L8" s="55" t="s">
        <v>69</v>
      </c>
      <c r="M8" s="55" t="s">
        <v>62</v>
      </c>
    </row>
    <row r="9" spans="1:13" hidden="1" x14ac:dyDescent="0.2">
      <c r="A9" s="55">
        <v>5</v>
      </c>
      <c r="B9" s="56" t="s">
        <v>66</v>
      </c>
      <c r="C9" s="55" t="s">
        <v>65</v>
      </c>
      <c r="E9" s="55" t="s">
        <v>75</v>
      </c>
      <c r="F9" s="55" t="s">
        <v>71</v>
      </c>
      <c r="G9" s="55" t="s">
        <v>31</v>
      </c>
      <c r="I9" s="55" t="s">
        <v>72</v>
      </c>
      <c r="K9" s="55" t="s">
        <v>73</v>
      </c>
      <c r="L9" s="55" t="s">
        <v>74</v>
      </c>
      <c r="M9" s="55" t="s">
        <v>62</v>
      </c>
    </row>
    <row r="10" spans="1:13" hidden="1" x14ac:dyDescent="0.2">
      <c r="A10" s="55">
        <v>6</v>
      </c>
      <c r="B10" s="56" t="s">
        <v>521</v>
      </c>
      <c r="C10" s="55" t="s">
        <v>530</v>
      </c>
      <c r="D10" s="55" t="s">
        <v>526</v>
      </c>
      <c r="E10" s="55" t="s">
        <v>533</v>
      </c>
      <c r="F10" s="55" t="s">
        <v>535</v>
      </c>
      <c r="G10" s="55" t="s">
        <v>27</v>
      </c>
      <c r="H10" s="55" t="s">
        <v>537</v>
      </c>
      <c r="I10" s="55" t="s">
        <v>529</v>
      </c>
      <c r="J10" s="55">
        <v>61593620</v>
      </c>
      <c r="K10" s="55" t="s">
        <v>553</v>
      </c>
      <c r="L10" s="55" t="s">
        <v>531</v>
      </c>
      <c r="M10" s="55" t="s">
        <v>538</v>
      </c>
    </row>
    <row r="11" spans="1:13" hidden="1" x14ac:dyDescent="0.2">
      <c r="A11" s="55">
        <v>133</v>
      </c>
      <c r="B11" s="56" t="s">
        <v>661</v>
      </c>
      <c r="C11" s="55" t="s">
        <v>635</v>
      </c>
      <c r="F11" s="55" t="s">
        <v>663</v>
      </c>
      <c r="G11" s="55" t="s">
        <v>31</v>
      </c>
      <c r="H11" s="55" t="s">
        <v>559</v>
      </c>
      <c r="I11" s="55" t="s">
        <v>662</v>
      </c>
      <c r="M11" s="55" t="s">
        <v>568</v>
      </c>
    </row>
    <row r="12" spans="1:13" hidden="1" x14ac:dyDescent="0.2">
      <c r="A12" s="55">
        <v>7</v>
      </c>
      <c r="B12" s="56" t="s">
        <v>708</v>
      </c>
      <c r="C12" s="55" t="s">
        <v>707</v>
      </c>
      <c r="D12" s="55" t="s">
        <v>709</v>
      </c>
      <c r="E12" s="55" t="s">
        <v>566</v>
      </c>
      <c r="F12" s="55" t="s">
        <v>63</v>
      </c>
      <c r="G12" s="55" t="s">
        <v>31</v>
      </c>
      <c r="H12" s="55" t="s">
        <v>559</v>
      </c>
      <c r="I12" s="55" t="s">
        <v>567</v>
      </c>
      <c r="M12" s="55" t="s">
        <v>568</v>
      </c>
    </row>
    <row r="13" spans="1:13" hidden="1" x14ac:dyDescent="0.2">
      <c r="A13" s="55">
        <v>8</v>
      </c>
      <c r="B13" s="56" t="s">
        <v>76</v>
      </c>
      <c r="C13" s="55" t="s">
        <v>77</v>
      </c>
      <c r="E13" s="55" t="s">
        <v>81</v>
      </c>
      <c r="F13" s="55" t="s">
        <v>71</v>
      </c>
      <c r="G13" s="55" t="s">
        <v>31</v>
      </c>
      <c r="I13" s="55" t="s">
        <v>78</v>
      </c>
      <c r="K13" s="55" t="s">
        <v>79</v>
      </c>
      <c r="L13" s="55" t="s">
        <v>80</v>
      </c>
    </row>
    <row r="14" spans="1:13" hidden="1" x14ac:dyDescent="0.2">
      <c r="A14" s="55">
        <v>9</v>
      </c>
      <c r="B14" s="56" t="s">
        <v>82</v>
      </c>
      <c r="C14" s="55" t="s">
        <v>83</v>
      </c>
      <c r="G14" s="55" t="s">
        <v>31</v>
      </c>
      <c r="I14" s="55" t="s">
        <v>84</v>
      </c>
      <c r="K14" s="55" t="s">
        <v>85</v>
      </c>
      <c r="L14" s="55" t="s">
        <v>86</v>
      </c>
    </row>
    <row r="15" spans="1:13" hidden="1" x14ac:dyDescent="0.2">
      <c r="A15" s="55">
        <v>10</v>
      </c>
      <c r="B15" s="56" t="s">
        <v>87</v>
      </c>
      <c r="C15" s="55" t="s">
        <v>88</v>
      </c>
      <c r="F15" s="55" t="s">
        <v>61</v>
      </c>
      <c r="G15" s="55" t="s">
        <v>31</v>
      </c>
      <c r="I15" s="55" t="s">
        <v>89</v>
      </c>
      <c r="K15" s="55" t="s">
        <v>90</v>
      </c>
      <c r="L15" s="55" t="s">
        <v>91</v>
      </c>
      <c r="M15" s="55" t="s">
        <v>34</v>
      </c>
    </row>
    <row r="16" spans="1:13" hidden="1" x14ac:dyDescent="0.2">
      <c r="A16" s="55">
        <v>11</v>
      </c>
      <c r="B16" s="56" t="s">
        <v>87</v>
      </c>
      <c r="C16" s="55" t="s">
        <v>88</v>
      </c>
      <c r="E16" s="55" t="s">
        <v>94</v>
      </c>
      <c r="F16" s="55" t="s">
        <v>61</v>
      </c>
      <c r="G16" s="55" t="s">
        <v>31</v>
      </c>
      <c r="I16" s="55" t="s">
        <v>92</v>
      </c>
      <c r="K16" s="55" t="s">
        <v>90</v>
      </c>
      <c r="L16" s="55" t="s">
        <v>93</v>
      </c>
      <c r="M16" s="55" t="s">
        <v>34</v>
      </c>
    </row>
    <row r="17" spans="1:13" x14ac:dyDescent="0.2">
      <c r="A17" s="55">
        <v>12</v>
      </c>
      <c r="B17" s="56" t="s">
        <v>87</v>
      </c>
      <c r="C17" s="55" t="s">
        <v>95</v>
      </c>
      <c r="E17" s="55" t="s">
        <v>100</v>
      </c>
      <c r="F17" s="55" t="s">
        <v>63</v>
      </c>
      <c r="G17" s="55" t="s">
        <v>31</v>
      </c>
      <c r="I17" s="55" t="s">
        <v>96</v>
      </c>
      <c r="J17" s="55" t="s">
        <v>97</v>
      </c>
      <c r="K17" s="55" t="s">
        <v>98</v>
      </c>
      <c r="L17" s="55" t="s">
        <v>99</v>
      </c>
      <c r="M17" s="55" t="s">
        <v>34</v>
      </c>
    </row>
    <row r="18" spans="1:13" hidden="1" x14ac:dyDescent="0.2">
      <c r="A18" s="55">
        <v>140</v>
      </c>
      <c r="B18" s="56" t="s">
        <v>693</v>
      </c>
      <c r="C18" s="55" t="s">
        <v>694</v>
      </c>
      <c r="I18" s="55" t="s">
        <v>695</v>
      </c>
      <c r="M18" s="55" t="s">
        <v>568</v>
      </c>
    </row>
    <row r="19" spans="1:13" hidden="1" x14ac:dyDescent="0.2">
      <c r="A19" s="55">
        <v>108</v>
      </c>
      <c r="B19" s="56" t="s">
        <v>583</v>
      </c>
      <c r="C19" s="55" t="s">
        <v>577</v>
      </c>
      <c r="D19" s="55" t="s">
        <v>578</v>
      </c>
      <c r="E19" s="55" t="s">
        <v>579</v>
      </c>
      <c r="F19" s="55" t="s">
        <v>580</v>
      </c>
      <c r="G19" s="55" t="s">
        <v>31</v>
      </c>
      <c r="H19" s="55" t="s">
        <v>559</v>
      </c>
      <c r="I19" s="55" t="s">
        <v>581</v>
      </c>
      <c r="L19" s="57" t="s">
        <v>582</v>
      </c>
      <c r="M19" s="55" t="s">
        <v>568</v>
      </c>
    </row>
    <row r="20" spans="1:13" hidden="1" x14ac:dyDescent="0.2">
      <c r="A20" s="55">
        <v>13</v>
      </c>
      <c r="B20" s="56" t="s">
        <v>101</v>
      </c>
      <c r="C20" s="55" t="s">
        <v>102</v>
      </c>
      <c r="E20" s="55" t="s">
        <v>107</v>
      </c>
      <c r="F20" s="55" t="s">
        <v>63</v>
      </c>
      <c r="G20" s="55" t="s">
        <v>31</v>
      </c>
      <c r="I20" s="55" t="s">
        <v>103</v>
      </c>
      <c r="J20" s="55" t="s">
        <v>104</v>
      </c>
      <c r="K20" s="55" t="s">
        <v>105</v>
      </c>
      <c r="L20" s="55" t="s">
        <v>106</v>
      </c>
    </row>
    <row r="21" spans="1:13" hidden="1" x14ac:dyDescent="0.2">
      <c r="A21" s="55">
        <v>134</v>
      </c>
      <c r="B21" s="56" t="s">
        <v>664</v>
      </c>
      <c r="C21" s="55" t="s">
        <v>665</v>
      </c>
      <c r="G21" s="55" t="s">
        <v>31</v>
      </c>
      <c r="H21" s="55" t="s">
        <v>559</v>
      </c>
      <c r="I21" s="55" t="s">
        <v>666</v>
      </c>
      <c r="M21" s="55" t="s">
        <v>568</v>
      </c>
    </row>
    <row r="22" spans="1:13" hidden="1" x14ac:dyDescent="0.2">
      <c r="A22" s="55">
        <v>127</v>
      </c>
      <c r="B22" s="56" t="s">
        <v>644</v>
      </c>
      <c r="C22" s="55" t="s">
        <v>643</v>
      </c>
      <c r="D22" s="58" t="s">
        <v>645</v>
      </c>
      <c r="E22" s="55" t="s">
        <v>646</v>
      </c>
      <c r="F22" s="55" t="s">
        <v>27</v>
      </c>
      <c r="G22" s="55" t="s">
        <v>31</v>
      </c>
      <c r="H22" s="55" t="s">
        <v>559</v>
      </c>
      <c r="I22" s="55" t="s">
        <v>647</v>
      </c>
      <c r="M22" s="55" t="s">
        <v>568</v>
      </c>
    </row>
    <row r="23" spans="1:13" hidden="1" x14ac:dyDescent="0.2">
      <c r="A23" s="55">
        <v>14</v>
      </c>
      <c r="B23" s="56" t="s">
        <v>108</v>
      </c>
      <c r="C23" s="55" t="s">
        <v>109</v>
      </c>
      <c r="D23" s="55" t="s">
        <v>541</v>
      </c>
      <c r="E23" s="55" t="s">
        <v>113</v>
      </c>
      <c r="F23" s="55" t="s">
        <v>114</v>
      </c>
      <c r="G23" s="55" t="s">
        <v>31</v>
      </c>
      <c r="I23" s="55" t="s">
        <v>110</v>
      </c>
      <c r="K23" s="55" t="s">
        <v>111</v>
      </c>
      <c r="L23" s="55" t="s">
        <v>112</v>
      </c>
    </row>
    <row r="24" spans="1:13" hidden="1" x14ac:dyDescent="0.2">
      <c r="A24" s="55">
        <v>15</v>
      </c>
      <c r="B24" s="56" t="s">
        <v>115</v>
      </c>
      <c r="C24" s="55" t="s">
        <v>116</v>
      </c>
      <c r="G24" s="55" t="s">
        <v>31</v>
      </c>
      <c r="M24" s="55" t="s">
        <v>29</v>
      </c>
    </row>
    <row r="25" spans="1:13" hidden="1" x14ac:dyDescent="0.2">
      <c r="A25" s="55">
        <v>16</v>
      </c>
      <c r="B25" s="56" t="s">
        <v>118</v>
      </c>
      <c r="C25" s="55" t="s">
        <v>119</v>
      </c>
      <c r="G25" s="55" t="s">
        <v>31</v>
      </c>
      <c r="M25" s="55" t="s">
        <v>29</v>
      </c>
    </row>
    <row r="26" spans="1:13" hidden="1" x14ac:dyDescent="0.2">
      <c r="A26" s="55">
        <v>17</v>
      </c>
      <c r="B26" s="56" t="s">
        <v>120</v>
      </c>
      <c r="C26" s="55" t="s">
        <v>121</v>
      </c>
      <c r="E26" s="55" t="s">
        <v>126</v>
      </c>
      <c r="F26" s="55" t="s">
        <v>63</v>
      </c>
      <c r="G26" s="55" t="s">
        <v>31</v>
      </c>
      <c r="I26" s="55" t="s">
        <v>122</v>
      </c>
      <c r="J26" s="55" t="s">
        <v>123</v>
      </c>
      <c r="K26" s="55" t="s">
        <v>124</v>
      </c>
      <c r="L26" s="55" t="s">
        <v>125</v>
      </c>
    </row>
    <row r="27" spans="1:13" hidden="1" x14ac:dyDescent="0.2">
      <c r="A27" s="55">
        <v>18</v>
      </c>
      <c r="B27" s="56" t="s">
        <v>127</v>
      </c>
      <c r="C27" s="55" t="s">
        <v>128</v>
      </c>
      <c r="E27" s="55" t="s">
        <v>132</v>
      </c>
      <c r="F27" s="55" t="s">
        <v>71</v>
      </c>
      <c r="G27" s="55" t="s">
        <v>31</v>
      </c>
      <c r="I27" s="55" t="s">
        <v>129</v>
      </c>
      <c r="K27" s="55" t="s">
        <v>130</v>
      </c>
      <c r="L27" s="55" t="s">
        <v>131</v>
      </c>
    </row>
    <row r="28" spans="1:13" hidden="1" x14ac:dyDescent="0.2">
      <c r="A28" s="55">
        <v>19</v>
      </c>
      <c r="B28" s="56" t="s">
        <v>134</v>
      </c>
      <c r="C28" s="55" t="s">
        <v>133</v>
      </c>
      <c r="D28" s="55" t="s">
        <v>542</v>
      </c>
      <c r="F28" s="55" t="s">
        <v>45</v>
      </c>
      <c r="G28" s="55" t="s">
        <v>31</v>
      </c>
      <c r="I28" s="55" t="s">
        <v>135</v>
      </c>
      <c r="K28" s="55" t="s">
        <v>136</v>
      </c>
      <c r="L28" s="55" t="s">
        <v>137</v>
      </c>
    </row>
    <row r="29" spans="1:13" hidden="1" x14ac:dyDescent="0.2">
      <c r="A29" s="55">
        <v>20</v>
      </c>
      <c r="B29" s="56" t="s">
        <v>139</v>
      </c>
      <c r="C29" s="55" t="s">
        <v>138</v>
      </c>
      <c r="F29" s="55" t="s">
        <v>27</v>
      </c>
      <c r="G29" s="55" t="s">
        <v>31</v>
      </c>
      <c r="I29" s="55" t="s">
        <v>140</v>
      </c>
      <c r="K29" s="55" t="s">
        <v>141</v>
      </c>
      <c r="L29" s="55" t="s">
        <v>142</v>
      </c>
    </row>
    <row r="30" spans="1:13" hidden="1" x14ac:dyDescent="0.2">
      <c r="A30" s="55">
        <v>21</v>
      </c>
      <c r="B30" s="56" t="s">
        <v>144</v>
      </c>
      <c r="C30" s="55" t="s">
        <v>143</v>
      </c>
      <c r="F30" s="55" t="s">
        <v>27</v>
      </c>
      <c r="G30" s="55" t="s">
        <v>31</v>
      </c>
      <c r="I30" s="55" t="s">
        <v>145</v>
      </c>
      <c r="K30" s="55" t="s">
        <v>146</v>
      </c>
      <c r="L30" s="55" t="s">
        <v>147</v>
      </c>
    </row>
    <row r="31" spans="1:13" hidden="1" x14ac:dyDescent="0.2">
      <c r="A31" s="55">
        <v>22</v>
      </c>
      <c r="B31" s="56" t="s">
        <v>149</v>
      </c>
      <c r="C31" s="55" t="s">
        <v>148</v>
      </c>
      <c r="G31" s="55" t="s">
        <v>46</v>
      </c>
      <c r="I31" s="55" t="s">
        <v>150</v>
      </c>
      <c r="K31" s="55" t="s">
        <v>151</v>
      </c>
      <c r="M31" s="55" t="s">
        <v>39</v>
      </c>
    </row>
    <row r="32" spans="1:13" hidden="1" x14ac:dyDescent="0.2">
      <c r="A32" s="55">
        <v>142</v>
      </c>
      <c r="B32" s="56" t="s">
        <v>699</v>
      </c>
      <c r="C32" s="55" t="s">
        <v>700</v>
      </c>
      <c r="E32" s="59" t="s">
        <v>701</v>
      </c>
      <c r="F32" s="55" t="s">
        <v>63</v>
      </c>
      <c r="G32" s="55" t="s">
        <v>31</v>
      </c>
      <c r="I32" s="55" t="s">
        <v>702</v>
      </c>
      <c r="M32" s="55" t="s">
        <v>568</v>
      </c>
    </row>
    <row r="33" spans="1:13" hidden="1" x14ac:dyDescent="0.2">
      <c r="A33" s="55">
        <v>23</v>
      </c>
      <c r="B33" s="56" t="s">
        <v>152</v>
      </c>
      <c r="C33" s="55" t="s">
        <v>153</v>
      </c>
      <c r="E33" s="55" t="s">
        <v>155</v>
      </c>
      <c r="F33" s="55" t="s">
        <v>63</v>
      </c>
      <c r="G33" s="55" t="s">
        <v>31</v>
      </c>
      <c r="K33" s="55" t="s">
        <v>154</v>
      </c>
    </row>
    <row r="34" spans="1:13" hidden="1" x14ac:dyDescent="0.2">
      <c r="A34" s="55">
        <v>24</v>
      </c>
      <c r="B34" s="56" t="s">
        <v>156</v>
      </c>
      <c r="C34" s="55" t="s">
        <v>157</v>
      </c>
      <c r="E34" s="55" t="s">
        <v>162</v>
      </c>
      <c r="F34" s="55" t="s">
        <v>63</v>
      </c>
      <c r="G34" s="55" t="s">
        <v>31</v>
      </c>
      <c r="I34" s="55" t="s">
        <v>158</v>
      </c>
      <c r="J34" s="55" t="s">
        <v>159</v>
      </c>
      <c r="K34" s="55" t="s">
        <v>160</v>
      </c>
      <c r="L34" s="55" t="s">
        <v>161</v>
      </c>
      <c r="M34" s="55" t="s">
        <v>39</v>
      </c>
    </row>
    <row r="35" spans="1:13" hidden="1" x14ac:dyDescent="0.2">
      <c r="A35" s="55">
        <v>129</v>
      </c>
      <c r="B35" s="56" t="s">
        <v>649</v>
      </c>
      <c r="C35" s="55" t="s">
        <v>648</v>
      </c>
      <c r="D35" s="55" t="s">
        <v>650</v>
      </c>
      <c r="G35" s="55" t="s">
        <v>651</v>
      </c>
      <c r="I35" s="55" t="s">
        <v>652</v>
      </c>
      <c r="M35" s="55" t="s">
        <v>568</v>
      </c>
    </row>
    <row r="36" spans="1:13" hidden="1" x14ac:dyDescent="0.2">
      <c r="A36" s="55">
        <v>118</v>
      </c>
      <c r="B36" s="56" t="s">
        <v>615</v>
      </c>
      <c r="C36" s="55" t="s">
        <v>619</v>
      </c>
      <c r="D36" s="55" t="s">
        <v>616</v>
      </c>
      <c r="E36" s="55" t="s">
        <v>617</v>
      </c>
      <c r="F36" s="55" t="s">
        <v>45</v>
      </c>
      <c r="G36" s="55" t="s">
        <v>31</v>
      </c>
      <c r="H36" s="55" t="s">
        <v>559</v>
      </c>
      <c r="I36" s="55" t="s">
        <v>618</v>
      </c>
      <c r="M36" s="55" t="s">
        <v>568</v>
      </c>
    </row>
    <row r="37" spans="1:13" hidden="1" x14ac:dyDescent="0.2">
      <c r="A37" s="55">
        <v>25</v>
      </c>
      <c r="B37" s="56" t="s">
        <v>164</v>
      </c>
      <c r="C37" s="55" t="s">
        <v>165</v>
      </c>
      <c r="E37" s="55" t="s">
        <v>170</v>
      </c>
      <c r="F37" s="55" t="s">
        <v>64</v>
      </c>
      <c r="G37" s="55" t="s">
        <v>31</v>
      </c>
      <c r="I37" s="55" t="s">
        <v>166</v>
      </c>
      <c r="J37" s="55" t="s">
        <v>167</v>
      </c>
      <c r="K37" s="55" t="s">
        <v>168</v>
      </c>
      <c r="L37" s="55" t="s">
        <v>169</v>
      </c>
    </row>
    <row r="38" spans="1:13" hidden="1" x14ac:dyDescent="0.2">
      <c r="A38" s="55">
        <v>26</v>
      </c>
      <c r="B38" s="56" t="s">
        <v>171</v>
      </c>
      <c r="C38" s="55" t="s">
        <v>172</v>
      </c>
      <c r="E38" s="55" t="s">
        <v>175</v>
      </c>
      <c r="F38" s="55" t="s">
        <v>37</v>
      </c>
      <c r="G38" s="55" t="s">
        <v>31</v>
      </c>
      <c r="I38" s="55" t="s">
        <v>173</v>
      </c>
      <c r="K38" s="55" t="s">
        <v>174</v>
      </c>
      <c r="M38" s="55" t="s">
        <v>29</v>
      </c>
    </row>
    <row r="39" spans="1:13" hidden="1" x14ac:dyDescent="0.2">
      <c r="A39" s="55">
        <v>27</v>
      </c>
      <c r="B39" s="56" t="s">
        <v>176</v>
      </c>
      <c r="C39" s="55" t="s">
        <v>177</v>
      </c>
      <c r="E39" s="55" t="s">
        <v>181</v>
      </c>
      <c r="F39" s="55" t="s">
        <v>71</v>
      </c>
      <c r="G39" s="55" t="s">
        <v>31</v>
      </c>
      <c r="I39" s="55" t="s">
        <v>178</v>
      </c>
      <c r="K39" s="55" t="s">
        <v>179</v>
      </c>
      <c r="L39" s="55" t="s">
        <v>180</v>
      </c>
      <c r="M39" s="55" t="s">
        <v>29</v>
      </c>
    </row>
    <row r="40" spans="1:13" hidden="1" x14ac:dyDescent="0.2">
      <c r="A40" s="55">
        <v>28</v>
      </c>
      <c r="B40" s="56" t="s">
        <v>182</v>
      </c>
      <c r="C40" s="55" t="s">
        <v>183</v>
      </c>
      <c r="E40" s="55" t="s">
        <v>47</v>
      </c>
      <c r="F40" s="55" t="s">
        <v>163</v>
      </c>
      <c r="G40" s="55" t="s">
        <v>31</v>
      </c>
      <c r="I40" s="55" t="s">
        <v>184</v>
      </c>
      <c r="J40" s="55" t="s">
        <v>185</v>
      </c>
      <c r="K40" s="55" t="s">
        <v>186</v>
      </c>
      <c r="L40" s="55" t="s">
        <v>187</v>
      </c>
    </row>
    <row r="41" spans="1:13" hidden="1" x14ac:dyDescent="0.2">
      <c r="A41" s="55">
        <v>143</v>
      </c>
      <c r="B41" s="56" t="s">
        <v>704</v>
      </c>
      <c r="C41" s="55" t="s">
        <v>703</v>
      </c>
      <c r="E41" s="55" t="s">
        <v>705</v>
      </c>
      <c r="I41" s="55" t="s">
        <v>706</v>
      </c>
      <c r="M41" s="55" t="s">
        <v>568</v>
      </c>
    </row>
    <row r="42" spans="1:13" hidden="1" x14ac:dyDescent="0.2">
      <c r="A42" s="55">
        <v>29</v>
      </c>
      <c r="B42" s="56" t="s">
        <v>188</v>
      </c>
      <c r="C42" s="55" t="s">
        <v>189</v>
      </c>
      <c r="D42" s="55" t="s">
        <v>543</v>
      </c>
      <c r="F42" s="55" t="s">
        <v>193</v>
      </c>
      <c r="G42" s="55" t="s">
        <v>31</v>
      </c>
      <c r="I42" s="55" t="s">
        <v>190</v>
      </c>
      <c r="J42" s="55" t="s">
        <v>191</v>
      </c>
      <c r="L42" s="55" t="s">
        <v>192</v>
      </c>
      <c r="M42" s="55" t="s">
        <v>39</v>
      </c>
    </row>
    <row r="43" spans="1:13" hidden="1" x14ac:dyDescent="0.2">
      <c r="A43" s="55">
        <v>30</v>
      </c>
      <c r="B43" s="56" t="s">
        <v>194</v>
      </c>
      <c r="C43" s="55" t="s">
        <v>195</v>
      </c>
      <c r="E43" s="55" t="s">
        <v>199</v>
      </c>
      <c r="F43" s="55" t="s">
        <v>30</v>
      </c>
      <c r="G43" s="55" t="s">
        <v>31</v>
      </c>
      <c r="I43" s="55" t="s">
        <v>196</v>
      </c>
      <c r="K43" s="55" t="s">
        <v>197</v>
      </c>
      <c r="L43" s="55" t="s">
        <v>198</v>
      </c>
    </row>
    <row r="44" spans="1:13" hidden="1" x14ac:dyDescent="0.2">
      <c r="A44" s="55">
        <v>31</v>
      </c>
      <c r="B44" s="56" t="s">
        <v>200</v>
      </c>
      <c r="C44" s="55" t="s">
        <v>573</v>
      </c>
      <c r="D44" s="55" t="s">
        <v>576</v>
      </c>
      <c r="E44" s="55" t="s">
        <v>574</v>
      </c>
      <c r="F44" s="55" t="s">
        <v>575</v>
      </c>
      <c r="G44" s="55" t="s">
        <v>31</v>
      </c>
      <c r="H44" s="55" t="s">
        <v>559</v>
      </c>
      <c r="K44" s="55" t="s">
        <v>687</v>
      </c>
      <c r="L44" s="57"/>
      <c r="M44" s="55" t="s">
        <v>568</v>
      </c>
    </row>
    <row r="45" spans="1:13" hidden="1" x14ac:dyDescent="0.2">
      <c r="A45" s="55">
        <v>32</v>
      </c>
      <c r="B45" s="56" t="s">
        <v>201</v>
      </c>
      <c r="C45" s="55" t="s">
        <v>202</v>
      </c>
      <c r="E45" s="55" t="s">
        <v>206</v>
      </c>
      <c r="F45" s="55" t="s">
        <v>71</v>
      </c>
      <c r="G45" s="55" t="s">
        <v>31</v>
      </c>
      <c r="I45" s="55" t="s">
        <v>203</v>
      </c>
      <c r="K45" s="55" t="s">
        <v>204</v>
      </c>
      <c r="L45" s="55" t="s">
        <v>205</v>
      </c>
      <c r="M45" s="55" t="s">
        <v>32</v>
      </c>
    </row>
    <row r="46" spans="1:13" hidden="1" x14ac:dyDescent="0.2">
      <c r="A46" s="55">
        <v>33</v>
      </c>
      <c r="B46" s="56" t="s">
        <v>207</v>
      </c>
      <c r="C46" s="55" t="s">
        <v>208</v>
      </c>
      <c r="E46" s="55" t="s">
        <v>212</v>
      </c>
      <c r="F46" s="55" t="s">
        <v>213</v>
      </c>
      <c r="G46" s="55" t="s">
        <v>31</v>
      </c>
      <c r="I46" s="55" t="s">
        <v>209</v>
      </c>
      <c r="K46" s="55" t="s">
        <v>210</v>
      </c>
      <c r="L46" s="55" t="s">
        <v>211</v>
      </c>
    </row>
    <row r="47" spans="1:13" hidden="1" x14ac:dyDescent="0.2">
      <c r="A47" s="55">
        <v>149</v>
      </c>
      <c r="B47" s="56" t="s">
        <v>733</v>
      </c>
      <c r="C47" s="55" t="s">
        <v>734</v>
      </c>
    </row>
    <row r="48" spans="1:13" hidden="1" x14ac:dyDescent="0.2">
      <c r="A48" s="55">
        <v>34</v>
      </c>
      <c r="B48" s="56" t="s">
        <v>214</v>
      </c>
      <c r="C48" s="55" t="s">
        <v>215</v>
      </c>
      <c r="G48" s="55" t="s">
        <v>31</v>
      </c>
      <c r="I48" s="55" t="s">
        <v>216</v>
      </c>
      <c r="K48" s="55" t="s">
        <v>217</v>
      </c>
      <c r="L48" s="55" t="s">
        <v>218</v>
      </c>
      <c r="M48" s="55" t="s">
        <v>39</v>
      </c>
    </row>
    <row r="49" spans="1:13" hidden="1" x14ac:dyDescent="0.2">
      <c r="A49" s="55">
        <v>35</v>
      </c>
      <c r="B49" s="56" t="s">
        <v>219</v>
      </c>
      <c r="C49" s="55" t="s">
        <v>220</v>
      </c>
      <c r="G49" s="55" t="s">
        <v>31</v>
      </c>
      <c r="M49" s="55" t="s">
        <v>29</v>
      </c>
    </row>
    <row r="50" spans="1:13" hidden="1" x14ac:dyDescent="0.2">
      <c r="A50" s="55">
        <v>36</v>
      </c>
      <c r="B50" s="56" t="s">
        <v>520</v>
      </c>
      <c r="C50" s="55" t="s">
        <v>528</v>
      </c>
      <c r="D50" s="55" t="s">
        <v>527</v>
      </c>
      <c r="E50" s="55" t="s">
        <v>532</v>
      </c>
      <c r="F50" s="55" t="s">
        <v>534</v>
      </c>
      <c r="G50" s="55" t="s">
        <v>27</v>
      </c>
      <c r="H50" s="55" t="s">
        <v>537</v>
      </c>
      <c r="I50" s="55" t="s">
        <v>529</v>
      </c>
      <c r="J50" s="55">
        <v>61593620</v>
      </c>
      <c r="K50" s="55" t="s">
        <v>552</v>
      </c>
      <c r="L50" s="55" t="s">
        <v>531</v>
      </c>
      <c r="M50" s="55" t="s">
        <v>538</v>
      </c>
    </row>
    <row r="51" spans="1:13" hidden="1" x14ac:dyDescent="0.2">
      <c r="A51" s="55">
        <v>37</v>
      </c>
      <c r="B51" s="56" t="s">
        <v>221</v>
      </c>
      <c r="C51" s="55" t="s">
        <v>222</v>
      </c>
      <c r="E51" s="55" t="s">
        <v>226</v>
      </c>
      <c r="F51" s="55" t="s">
        <v>30</v>
      </c>
      <c r="G51" s="55" t="s">
        <v>31</v>
      </c>
      <c r="I51" s="55" t="s">
        <v>223</v>
      </c>
      <c r="K51" s="55" t="s">
        <v>224</v>
      </c>
      <c r="L51" s="55" t="s">
        <v>225</v>
      </c>
    </row>
    <row r="52" spans="1:13" hidden="1" x14ac:dyDescent="0.2">
      <c r="A52" s="55">
        <v>38</v>
      </c>
      <c r="B52" s="56" t="s">
        <v>227</v>
      </c>
      <c r="C52" s="55" t="s">
        <v>228</v>
      </c>
      <c r="G52" s="55" t="s">
        <v>31</v>
      </c>
      <c r="M52" s="55" t="s">
        <v>29</v>
      </c>
    </row>
    <row r="53" spans="1:13" hidden="1" x14ac:dyDescent="0.2">
      <c r="A53" s="55">
        <v>39</v>
      </c>
      <c r="B53" s="56" t="s">
        <v>229</v>
      </c>
      <c r="C53" s="55" t="s">
        <v>230</v>
      </c>
      <c r="G53" s="55" t="s">
        <v>31</v>
      </c>
      <c r="M53" s="55" t="s">
        <v>29</v>
      </c>
    </row>
    <row r="54" spans="1:13" hidden="1" x14ac:dyDescent="0.2">
      <c r="A54" s="55">
        <v>105</v>
      </c>
      <c r="B54" s="56" t="s">
        <v>556</v>
      </c>
      <c r="C54" s="55" t="s">
        <v>557</v>
      </c>
      <c r="D54" s="55" t="s">
        <v>558</v>
      </c>
      <c r="G54" s="55" t="s">
        <v>31</v>
      </c>
      <c r="H54" s="55" t="s">
        <v>559</v>
      </c>
      <c r="K54" s="55" t="s">
        <v>560</v>
      </c>
      <c r="L54" s="57"/>
      <c r="M54" s="55" t="s">
        <v>568</v>
      </c>
    </row>
    <row r="55" spans="1:13" hidden="1" x14ac:dyDescent="0.2">
      <c r="A55" s="55">
        <v>40</v>
      </c>
      <c r="B55" s="56" t="s">
        <v>231</v>
      </c>
      <c r="C55" s="55" t="s">
        <v>232</v>
      </c>
      <c r="D55" s="55" t="s">
        <v>544</v>
      </c>
      <c r="F55" s="55" t="s">
        <v>234</v>
      </c>
      <c r="G55" s="55" t="s">
        <v>31</v>
      </c>
      <c r="I55" s="55" t="s">
        <v>233</v>
      </c>
      <c r="M55" s="55" t="s">
        <v>39</v>
      </c>
    </row>
    <row r="56" spans="1:13" hidden="1" x14ac:dyDescent="0.2">
      <c r="A56" s="55">
        <v>120</v>
      </c>
      <c r="B56" s="56" t="s">
        <v>622</v>
      </c>
      <c r="C56" s="55" t="s">
        <v>623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 t="s">
        <v>624</v>
      </c>
      <c r="J56" s="55">
        <v>0</v>
      </c>
      <c r="K56" s="55">
        <v>0</v>
      </c>
      <c r="M56" s="55" t="s">
        <v>568</v>
      </c>
    </row>
    <row r="57" spans="1:13" hidden="1" x14ac:dyDescent="0.2">
      <c r="A57" s="55">
        <v>41</v>
      </c>
      <c r="B57" s="56" t="s">
        <v>235</v>
      </c>
      <c r="C57" s="55" t="s">
        <v>236</v>
      </c>
      <c r="G57" s="55" t="s">
        <v>31</v>
      </c>
      <c r="M57" s="55" t="s">
        <v>29</v>
      </c>
    </row>
    <row r="58" spans="1:13" hidden="1" x14ac:dyDescent="0.2">
      <c r="A58" s="55">
        <v>42</v>
      </c>
      <c r="B58" s="56" t="s">
        <v>237</v>
      </c>
      <c r="C58" s="55" t="s">
        <v>238</v>
      </c>
      <c r="G58" s="55" t="s">
        <v>31</v>
      </c>
      <c r="M58" s="55" t="s">
        <v>29</v>
      </c>
    </row>
    <row r="59" spans="1:13" hidden="1" x14ac:dyDescent="0.2">
      <c r="A59" s="55">
        <v>43</v>
      </c>
      <c r="B59" s="56" t="s">
        <v>239</v>
      </c>
      <c r="C59" s="55" t="s">
        <v>240</v>
      </c>
      <c r="D59" s="55" t="s">
        <v>545</v>
      </c>
      <c r="E59" s="55" t="s">
        <v>243</v>
      </c>
      <c r="F59" s="55" t="s">
        <v>45</v>
      </c>
      <c r="G59" s="55" t="s">
        <v>31</v>
      </c>
      <c r="K59" s="55" t="s">
        <v>241</v>
      </c>
      <c r="L59" s="55" t="s">
        <v>242</v>
      </c>
      <c r="M59" s="55" t="s">
        <v>39</v>
      </c>
    </row>
    <row r="60" spans="1:13" hidden="1" x14ac:dyDescent="0.2">
      <c r="A60" s="55">
        <v>44</v>
      </c>
      <c r="B60" s="56" t="s">
        <v>244</v>
      </c>
      <c r="C60" s="55" t="s">
        <v>245</v>
      </c>
      <c r="E60" s="55" t="s">
        <v>250</v>
      </c>
      <c r="F60" s="55" t="s">
        <v>63</v>
      </c>
      <c r="G60" s="55" t="s">
        <v>31</v>
      </c>
      <c r="I60" s="55" t="s">
        <v>246</v>
      </c>
      <c r="J60" s="55" t="s">
        <v>247</v>
      </c>
      <c r="K60" s="55" t="s">
        <v>248</v>
      </c>
      <c r="L60" s="55" t="s">
        <v>249</v>
      </c>
    </row>
    <row r="61" spans="1:13" hidden="1" x14ac:dyDescent="0.2">
      <c r="A61" s="55">
        <v>45</v>
      </c>
      <c r="B61" s="56" t="s">
        <v>251</v>
      </c>
      <c r="C61" s="55" t="s">
        <v>252</v>
      </c>
      <c r="G61" s="55" t="s">
        <v>31</v>
      </c>
      <c r="I61" s="55" t="s">
        <v>253</v>
      </c>
      <c r="K61" s="55" t="s">
        <v>254</v>
      </c>
      <c r="L61" s="55" t="s">
        <v>255</v>
      </c>
    </row>
    <row r="62" spans="1:13" hidden="1" x14ac:dyDescent="0.2">
      <c r="A62" s="55">
        <v>106</v>
      </c>
      <c r="B62" s="56" t="s">
        <v>561</v>
      </c>
      <c r="C62" s="55" t="s">
        <v>562</v>
      </c>
      <c r="D62" s="55" t="s">
        <v>563</v>
      </c>
      <c r="E62" s="55" t="s">
        <v>564</v>
      </c>
      <c r="F62" s="55" t="s">
        <v>30</v>
      </c>
      <c r="G62" s="55" t="s">
        <v>31</v>
      </c>
      <c r="H62" s="55" t="s">
        <v>559</v>
      </c>
      <c r="I62" s="55" t="s">
        <v>565</v>
      </c>
      <c r="M62" s="55" t="s">
        <v>568</v>
      </c>
    </row>
    <row r="63" spans="1:13" hidden="1" x14ac:dyDescent="0.2">
      <c r="A63" s="55">
        <v>46</v>
      </c>
      <c r="B63" s="56" t="s">
        <v>256</v>
      </c>
      <c r="C63" s="55" t="s">
        <v>257</v>
      </c>
      <c r="D63" s="55" t="s">
        <v>546</v>
      </c>
      <c r="F63" s="55" t="s">
        <v>63</v>
      </c>
      <c r="G63" s="55" t="s">
        <v>31</v>
      </c>
      <c r="I63" s="55" t="s">
        <v>258</v>
      </c>
      <c r="L63" s="55" t="s">
        <v>259</v>
      </c>
      <c r="M63" s="55" t="s">
        <v>39</v>
      </c>
    </row>
    <row r="64" spans="1:13" hidden="1" x14ac:dyDescent="0.2">
      <c r="A64" s="55">
        <v>138</v>
      </c>
      <c r="B64" s="56" t="s">
        <v>685</v>
      </c>
      <c r="C64" s="55" t="s">
        <v>686</v>
      </c>
      <c r="I64" s="55" t="s">
        <v>684</v>
      </c>
      <c r="M64" s="55" t="s">
        <v>568</v>
      </c>
    </row>
    <row r="65" spans="1:13" hidden="1" x14ac:dyDescent="0.2">
      <c r="A65" s="55">
        <v>112</v>
      </c>
      <c r="B65" s="56" t="s">
        <v>752</v>
      </c>
      <c r="C65" s="55" t="s">
        <v>593</v>
      </c>
      <c r="F65" s="55" t="s">
        <v>287</v>
      </c>
      <c r="G65" s="55" t="s">
        <v>31</v>
      </c>
      <c r="H65" s="55" t="s">
        <v>559</v>
      </c>
      <c r="I65" s="55" t="s">
        <v>594</v>
      </c>
      <c r="M65" s="55" t="s">
        <v>568</v>
      </c>
    </row>
    <row r="66" spans="1:13" hidden="1" x14ac:dyDescent="0.2">
      <c r="A66" s="55">
        <v>47</v>
      </c>
      <c r="B66" s="56" t="s">
        <v>260</v>
      </c>
      <c r="C66" s="55" t="s">
        <v>261</v>
      </c>
      <c r="E66" s="55" t="s">
        <v>265</v>
      </c>
      <c r="F66" s="55" t="s">
        <v>36</v>
      </c>
      <c r="G66" s="55" t="s">
        <v>31</v>
      </c>
      <c r="I66" s="55" t="s">
        <v>262</v>
      </c>
      <c r="K66" s="55" t="s">
        <v>263</v>
      </c>
      <c r="L66" s="55" t="s">
        <v>264</v>
      </c>
      <c r="M66" s="55" t="s">
        <v>28</v>
      </c>
    </row>
    <row r="67" spans="1:13" hidden="1" x14ac:dyDescent="0.2">
      <c r="A67" s="55">
        <v>48</v>
      </c>
      <c r="B67" s="56" t="s">
        <v>267</v>
      </c>
      <c r="C67" s="55" t="s">
        <v>268</v>
      </c>
      <c r="G67" s="55" t="s">
        <v>31</v>
      </c>
      <c r="M67" s="55" t="s">
        <v>62</v>
      </c>
    </row>
    <row r="68" spans="1:13" hidden="1" x14ac:dyDescent="0.2">
      <c r="A68" s="55">
        <v>49</v>
      </c>
      <c r="B68" s="56" t="s">
        <v>269</v>
      </c>
      <c r="C68" s="55" t="s">
        <v>270</v>
      </c>
      <c r="E68" s="55" t="s">
        <v>272</v>
      </c>
      <c r="F68" s="55" t="s">
        <v>45</v>
      </c>
      <c r="G68" s="55" t="s">
        <v>31</v>
      </c>
      <c r="K68" s="55" t="s">
        <v>271</v>
      </c>
    </row>
    <row r="69" spans="1:13" hidden="1" x14ac:dyDescent="0.2">
      <c r="A69" s="55">
        <v>50</v>
      </c>
      <c r="B69" s="56" t="s">
        <v>273</v>
      </c>
      <c r="C69" s="55" t="s">
        <v>274</v>
      </c>
      <c r="G69" s="55" t="s">
        <v>31</v>
      </c>
      <c r="I69" s="55" t="s">
        <v>275</v>
      </c>
      <c r="J69" s="55" t="s">
        <v>276</v>
      </c>
      <c r="K69" s="55" t="s">
        <v>277</v>
      </c>
      <c r="L69" s="55" t="s">
        <v>278</v>
      </c>
    </row>
    <row r="70" spans="1:13" hidden="1" x14ac:dyDescent="0.2">
      <c r="A70" s="55">
        <v>115</v>
      </c>
      <c r="B70" s="56" t="s">
        <v>608</v>
      </c>
      <c r="C70" s="55" t="s">
        <v>606</v>
      </c>
      <c r="E70" s="55" t="s">
        <v>605</v>
      </c>
      <c r="F70" s="55" t="s">
        <v>163</v>
      </c>
      <c r="G70" s="55" t="s">
        <v>31</v>
      </c>
      <c r="H70" s="55" t="s">
        <v>559</v>
      </c>
      <c r="I70" s="55" t="s">
        <v>607</v>
      </c>
      <c r="M70" s="55" t="s">
        <v>568</v>
      </c>
    </row>
    <row r="71" spans="1:13" hidden="1" x14ac:dyDescent="0.2">
      <c r="A71" s="55">
        <v>51</v>
      </c>
      <c r="B71" s="56" t="s">
        <v>279</v>
      </c>
      <c r="C71" s="55" t="s">
        <v>280</v>
      </c>
      <c r="G71" s="55" t="s">
        <v>31</v>
      </c>
    </row>
    <row r="72" spans="1:13" hidden="1" x14ac:dyDescent="0.2">
      <c r="A72" s="55">
        <v>52</v>
      </c>
      <c r="B72" s="56" t="s">
        <v>281</v>
      </c>
      <c r="C72" s="55" t="s">
        <v>282</v>
      </c>
      <c r="D72" s="55" t="s">
        <v>547</v>
      </c>
      <c r="E72" s="55" t="s">
        <v>286</v>
      </c>
      <c r="F72" s="55" t="s">
        <v>287</v>
      </c>
      <c r="G72" s="55" t="s">
        <v>31</v>
      </c>
      <c r="I72" s="55" t="s">
        <v>283</v>
      </c>
      <c r="K72" s="55" t="s">
        <v>284</v>
      </c>
      <c r="L72" s="55" t="s">
        <v>285</v>
      </c>
    </row>
    <row r="73" spans="1:13" hidden="1" x14ac:dyDescent="0.2">
      <c r="A73" s="55">
        <v>137</v>
      </c>
      <c r="B73" s="56">
        <v>0</v>
      </c>
      <c r="C73" s="55" t="s">
        <v>682</v>
      </c>
      <c r="I73" s="55" t="s">
        <v>683</v>
      </c>
      <c r="M73" s="55" t="s">
        <v>568</v>
      </c>
    </row>
    <row r="74" spans="1:13" hidden="1" x14ac:dyDescent="0.2">
      <c r="A74" s="55">
        <v>53</v>
      </c>
      <c r="B74" s="56" t="s">
        <v>288</v>
      </c>
      <c r="C74" s="55" t="s">
        <v>289</v>
      </c>
      <c r="E74" s="55" t="s">
        <v>291</v>
      </c>
      <c r="F74" s="55" t="s">
        <v>63</v>
      </c>
      <c r="G74" s="55" t="s">
        <v>31</v>
      </c>
      <c r="I74" s="55" t="s">
        <v>266</v>
      </c>
      <c r="K74" s="55" t="s">
        <v>290</v>
      </c>
      <c r="M74" s="55" t="s">
        <v>62</v>
      </c>
    </row>
    <row r="75" spans="1:13" hidden="1" x14ac:dyDescent="0.2">
      <c r="A75" s="55">
        <v>54</v>
      </c>
      <c r="B75" s="56" t="s">
        <v>292</v>
      </c>
      <c r="C75" s="55" t="s">
        <v>293</v>
      </c>
      <c r="E75" s="55" t="s">
        <v>298</v>
      </c>
      <c r="G75" s="55" t="s">
        <v>31</v>
      </c>
      <c r="I75" s="55" t="s">
        <v>294</v>
      </c>
      <c r="J75" s="55" t="s">
        <v>295</v>
      </c>
      <c r="K75" s="55" t="s">
        <v>296</v>
      </c>
      <c r="L75" s="55" t="s">
        <v>297</v>
      </c>
    </row>
    <row r="76" spans="1:13" hidden="1" x14ac:dyDescent="0.2">
      <c r="A76" s="55">
        <v>55</v>
      </c>
      <c r="B76" s="56" t="s">
        <v>292</v>
      </c>
      <c r="C76" s="55" t="s">
        <v>293</v>
      </c>
      <c r="G76" s="55" t="s">
        <v>31</v>
      </c>
      <c r="I76" s="55" t="s">
        <v>299</v>
      </c>
      <c r="K76" s="55" t="s">
        <v>300</v>
      </c>
      <c r="L76" s="55" t="s">
        <v>301</v>
      </c>
    </row>
    <row r="77" spans="1:13" hidden="1" x14ac:dyDescent="0.2">
      <c r="A77" s="55">
        <v>56</v>
      </c>
      <c r="B77" s="56" t="s">
        <v>303</v>
      </c>
      <c r="C77" s="55" t="s">
        <v>304</v>
      </c>
      <c r="D77" s="55" t="s">
        <v>545</v>
      </c>
      <c r="F77" s="55" t="s">
        <v>117</v>
      </c>
      <c r="G77" s="55" t="s">
        <v>31</v>
      </c>
      <c r="I77" s="55" t="s">
        <v>305</v>
      </c>
      <c r="J77" s="55" t="s">
        <v>306</v>
      </c>
      <c r="K77" s="55" t="s">
        <v>307</v>
      </c>
      <c r="L77" s="55" t="s">
        <v>308</v>
      </c>
      <c r="M77" s="55" t="s">
        <v>39</v>
      </c>
    </row>
    <row r="78" spans="1:13" hidden="1" x14ac:dyDescent="0.2">
      <c r="A78" s="55">
        <v>57</v>
      </c>
      <c r="B78" s="56" t="s">
        <v>309</v>
      </c>
      <c r="C78" s="55" t="s">
        <v>310</v>
      </c>
      <c r="D78" s="55" t="s">
        <v>544</v>
      </c>
      <c r="F78" s="55" t="s">
        <v>54</v>
      </c>
      <c r="G78" s="55" t="s">
        <v>31</v>
      </c>
      <c r="I78" s="55" t="s">
        <v>311</v>
      </c>
      <c r="J78" s="55" t="s">
        <v>312</v>
      </c>
      <c r="K78" s="55" t="s">
        <v>313</v>
      </c>
      <c r="L78" s="55" t="s">
        <v>314</v>
      </c>
    </row>
    <row r="79" spans="1:13" hidden="1" x14ac:dyDescent="0.2">
      <c r="A79" s="55">
        <v>58</v>
      </c>
      <c r="B79" s="56" t="s">
        <v>315</v>
      </c>
      <c r="C79" s="55" t="s">
        <v>316</v>
      </c>
      <c r="G79" s="55" t="s">
        <v>31</v>
      </c>
    </row>
    <row r="80" spans="1:13" hidden="1" x14ac:dyDescent="0.2">
      <c r="A80" s="55">
        <v>125</v>
      </c>
      <c r="B80" s="56" t="s">
        <v>637</v>
      </c>
      <c r="C80" s="55" t="s">
        <v>636</v>
      </c>
      <c r="M80" s="55" t="s">
        <v>568</v>
      </c>
    </row>
    <row r="81" spans="1:13" hidden="1" x14ac:dyDescent="0.2">
      <c r="A81" s="55">
        <v>59</v>
      </c>
      <c r="B81" s="56" t="s">
        <v>317</v>
      </c>
      <c r="C81" s="55" t="s">
        <v>318</v>
      </c>
      <c r="E81" s="55" t="s">
        <v>322</v>
      </c>
      <c r="F81" s="55" t="s">
        <v>302</v>
      </c>
      <c r="G81" s="55" t="s">
        <v>31</v>
      </c>
      <c r="I81" s="55" t="s">
        <v>319</v>
      </c>
      <c r="K81" s="55" t="s">
        <v>320</v>
      </c>
      <c r="L81" s="55" t="s">
        <v>321</v>
      </c>
    </row>
    <row r="82" spans="1:13" hidden="1" x14ac:dyDescent="0.2">
      <c r="A82" s="55">
        <v>60</v>
      </c>
      <c r="B82" s="56" t="s">
        <v>323</v>
      </c>
      <c r="C82" s="55" t="s">
        <v>324</v>
      </c>
      <c r="G82" s="55" t="s">
        <v>31</v>
      </c>
      <c r="I82" s="55" t="s">
        <v>325</v>
      </c>
      <c r="K82" s="55" t="s">
        <v>326</v>
      </c>
    </row>
    <row r="83" spans="1:13" hidden="1" x14ac:dyDescent="0.2">
      <c r="A83" s="55">
        <v>61</v>
      </c>
      <c r="B83" s="56" t="s">
        <v>327</v>
      </c>
      <c r="C83" s="55" t="s">
        <v>328</v>
      </c>
      <c r="G83" s="55" t="s">
        <v>31</v>
      </c>
      <c r="I83" s="55" t="s">
        <v>329</v>
      </c>
      <c r="J83" s="55" t="s">
        <v>330</v>
      </c>
      <c r="K83" s="55" t="s">
        <v>331</v>
      </c>
      <c r="L83" s="55" t="s">
        <v>332</v>
      </c>
    </row>
    <row r="84" spans="1:13" hidden="1" x14ac:dyDescent="0.2">
      <c r="A84" s="55">
        <v>135</v>
      </c>
      <c r="B84" s="56" t="s">
        <v>670</v>
      </c>
      <c r="C84" s="55" t="s">
        <v>669</v>
      </c>
      <c r="D84" s="55" t="s">
        <v>674</v>
      </c>
      <c r="E84" s="55" t="s">
        <v>671</v>
      </c>
      <c r="F84" s="55" t="s">
        <v>672</v>
      </c>
      <c r="I84" s="55" t="s">
        <v>673</v>
      </c>
      <c r="K84" s="55" t="s">
        <v>675</v>
      </c>
      <c r="M84" s="55" t="s">
        <v>568</v>
      </c>
    </row>
    <row r="85" spans="1:13" hidden="1" x14ac:dyDescent="0.2">
      <c r="A85" s="55">
        <v>145</v>
      </c>
      <c r="B85" s="56" t="s">
        <v>719</v>
      </c>
      <c r="C85" s="55" t="s">
        <v>720</v>
      </c>
      <c r="D85" s="55" t="s">
        <v>725</v>
      </c>
      <c r="E85" s="55" t="s">
        <v>726</v>
      </c>
      <c r="F85" s="55" t="s">
        <v>727</v>
      </c>
      <c r="G85" s="55" t="s">
        <v>31</v>
      </c>
      <c r="I85" s="55" t="s">
        <v>721</v>
      </c>
      <c r="M85" s="55" t="s">
        <v>568</v>
      </c>
    </row>
    <row r="86" spans="1:13" hidden="1" x14ac:dyDescent="0.2">
      <c r="A86" s="55">
        <v>62</v>
      </c>
      <c r="B86" s="56" t="s">
        <v>334</v>
      </c>
      <c r="C86" s="55" t="s">
        <v>333</v>
      </c>
      <c r="G86" s="55" t="s">
        <v>31</v>
      </c>
      <c r="I86" s="55" t="s">
        <v>335</v>
      </c>
      <c r="J86" s="55" t="s">
        <v>336</v>
      </c>
      <c r="K86" s="55" t="s">
        <v>337</v>
      </c>
      <c r="L86" s="55" t="s">
        <v>338</v>
      </c>
    </row>
    <row r="87" spans="1:13" hidden="1" x14ac:dyDescent="0.2">
      <c r="A87" s="55">
        <v>141</v>
      </c>
      <c r="B87" s="56" t="s">
        <v>697</v>
      </c>
      <c r="C87" s="55" t="s">
        <v>696</v>
      </c>
      <c r="I87" s="55" t="s">
        <v>698</v>
      </c>
      <c r="M87" s="55" t="s">
        <v>568</v>
      </c>
    </row>
    <row r="88" spans="1:13" hidden="1" x14ac:dyDescent="0.2">
      <c r="A88" s="55">
        <v>63</v>
      </c>
      <c r="B88" s="56" t="s">
        <v>339</v>
      </c>
      <c r="C88" s="55" t="s">
        <v>340</v>
      </c>
      <c r="E88" s="55" t="s">
        <v>342</v>
      </c>
      <c r="F88" s="55" t="s">
        <v>30</v>
      </c>
      <c r="G88" s="55" t="s">
        <v>31</v>
      </c>
      <c r="I88" s="55">
        <v>0</v>
      </c>
      <c r="J88" s="55">
        <v>0</v>
      </c>
      <c r="K88" s="55" t="s">
        <v>341</v>
      </c>
      <c r="L88" s="55">
        <v>0</v>
      </c>
      <c r="M88" s="55" t="s">
        <v>568</v>
      </c>
    </row>
    <row r="89" spans="1:13" hidden="1" x14ac:dyDescent="0.2">
      <c r="A89" s="55">
        <v>64</v>
      </c>
      <c r="B89" s="56" t="s">
        <v>343</v>
      </c>
      <c r="C89" s="55" t="s">
        <v>344</v>
      </c>
      <c r="G89" s="55" t="s">
        <v>31</v>
      </c>
      <c r="M89" s="55" t="s">
        <v>29</v>
      </c>
    </row>
    <row r="90" spans="1:13" hidden="1" x14ac:dyDescent="0.2">
      <c r="A90" s="55">
        <v>147</v>
      </c>
      <c r="B90" s="56" t="s">
        <v>728</v>
      </c>
      <c r="C90" s="55" t="s">
        <v>729</v>
      </c>
      <c r="I90" s="55" t="s">
        <v>730</v>
      </c>
      <c r="M90" s="55" t="s">
        <v>568</v>
      </c>
    </row>
    <row r="91" spans="1:13" hidden="1" x14ac:dyDescent="0.2">
      <c r="A91" s="55">
        <v>114</v>
      </c>
      <c r="B91" s="56" t="s">
        <v>600</v>
      </c>
      <c r="C91" s="55" t="s">
        <v>601</v>
      </c>
      <c r="D91" s="55" t="s">
        <v>604</v>
      </c>
      <c r="E91" s="55" t="s">
        <v>602</v>
      </c>
      <c r="F91" s="55" t="s">
        <v>603</v>
      </c>
      <c r="G91" s="55" t="s">
        <v>31</v>
      </c>
      <c r="I91" s="55" t="s">
        <v>599</v>
      </c>
      <c r="M91" s="55" t="s">
        <v>568</v>
      </c>
    </row>
    <row r="92" spans="1:13" hidden="1" x14ac:dyDescent="0.2">
      <c r="A92" s="55">
        <v>65</v>
      </c>
      <c r="B92" s="56" t="s">
        <v>347</v>
      </c>
      <c r="C92" s="55" t="s">
        <v>345</v>
      </c>
      <c r="E92" s="55" t="s">
        <v>346</v>
      </c>
      <c r="F92" s="55" t="s">
        <v>54</v>
      </c>
      <c r="G92" s="55" t="s">
        <v>31</v>
      </c>
      <c r="I92" s="55" t="s">
        <v>348</v>
      </c>
      <c r="K92" s="55" t="s">
        <v>349</v>
      </c>
      <c r="L92" s="55" t="s">
        <v>350</v>
      </c>
      <c r="M92" s="55" t="s">
        <v>29</v>
      </c>
    </row>
    <row r="93" spans="1:13" hidden="1" x14ac:dyDescent="0.2">
      <c r="A93" s="55">
        <v>66</v>
      </c>
      <c r="B93" s="56" t="s">
        <v>351</v>
      </c>
      <c r="C93" s="55" t="s">
        <v>352</v>
      </c>
      <c r="E93" s="55" t="s">
        <v>356</v>
      </c>
      <c r="F93" s="55" t="s">
        <v>30</v>
      </c>
      <c r="G93" s="55" t="s">
        <v>31</v>
      </c>
      <c r="I93" s="55" t="s">
        <v>353</v>
      </c>
      <c r="K93" s="55" t="s">
        <v>354</v>
      </c>
      <c r="L93" s="55" t="s">
        <v>355</v>
      </c>
      <c r="M93" s="55" t="s">
        <v>29</v>
      </c>
    </row>
    <row r="94" spans="1:13" hidden="1" x14ac:dyDescent="0.2">
      <c r="A94" s="55">
        <v>67</v>
      </c>
      <c r="B94" s="56" t="s">
        <v>357</v>
      </c>
      <c r="C94" s="55" t="s">
        <v>358</v>
      </c>
      <c r="E94" s="55" t="s">
        <v>362</v>
      </c>
      <c r="F94" s="55" t="s">
        <v>63</v>
      </c>
      <c r="G94" s="55" t="s">
        <v>31</v>
      </c>
      <c r="I94" s="55" t="s">
        <v>359</v>
      </c>
      <c r="K94" s="55" t="s">
        <v>360</v>
      </c>
      <c r="L94" s="55" t="s">
        <v>361</v>
      </c>
      <c r="M94" s="55" t="s">
        <v>39</v>
      </c>
    </row>
    <row r="95" spans="1:13" hidden="1" x14ac:dyDescent="0.2">
      <c r="A95" s="55">
        <v>68</v>
      </c>
      <c r="B95" s="56" t="s">
        <v>363</v>
      </c>
      <c r="C95" s="55" t="s">
        <v>364</v>
      </c>
      <c r="D95" s="55" t="s">
        <v>548</v>
      </c>
      <c r="E95" s="55" t="s">
        <v>368</v>
      </c>
      <c r="F95" s="55" t="s">
        <v>33</v>
      </c>
      <c r="G95" s="55" t="s">
        <v>31</v>
      </c>
      <c r="I95" s="55" t="s">
        <v>365</v>
      </c>
      <c r="K95" s="55" t="s">
        <v>366</v>
      </c>
      <c r="L95" s="55" t="s">
        <v>367</v>
      </c>
    </row>
    <row r="96" spans="1:13" hidden="1" x14ac:dyDescent="0.2">
      <c r="A96" s="55">
        <v>126</v>
      </c>
      <c r="B96" s="56" t="s">
        <v>641</v>
      </c>
      <c r="C96" s="55" t="s">
        <v>642</v>
      </c>
      <c r="F96" s="55" t="s">
        <v>603</v>
      </c>
      <c r="G96" s="55" t="s">
        <v>31</v>
      </c>
      <c r="H96" s="55" t="s">
        <v>559</v>
      </c>
      <c r="I96" s="55" t="s">
        <v>642</v>
      </c>
      <c r="M96" s="55" t="s">
        <v>568</v>
      </c>
    </row>
    <row r="97" spans="1:13" hidden="1" x14ac:dyDescent="0.2">
      <c r="A97" s="55">
        <v>69</v>
      </c>
      <c r="B97" s="56" t="s">
        <v>369</v>
      </c>
      <c r="C97" s="55" t="s">
        <v>370</v>
      </c>
      <c r="E97" s="55" t="s">
        <v>372</v>
      </c>
      <c r="F97" s="55" t="s">
        <v>35</v>
      </c>
      <c r="G97" s="55" t="s">
        <v>31</v>
      </c>
      <c r="I97" s="55" t="s">
        <v>371</v>
      </c>
      <c r="M97" s="55" t="s">
        <v>39</v>
      </c>
    </row>
    <row r="98" spans="1:13" hidden="1" x14ac:dyDescent="0.2">
      <c r="A98" s="55">
        <v>131</v>
      </c>
      <c r="B98" s="56" t="s">
        <v>654</v>
      </c>
      <c r="C98" s="55" t="s">
        <v>655</v>
      </c>
      <c r="E98" s="55" t="s">
        <v>656</v>
      </c>
      <c r="F98" s="55" t="s">
        <v>35</v>
      </c>
      <c r="G98" s="55" t="s">
        <v>31</v>
      </c>
      <c r="I98" s="55" t="s">
        <v>657</v>
      </c>
      <c r="M98" s="55" t="s">
        <v>568</v>
      </c>
    </row>
    <row r="99" spans="1:13" hidden="1" x14ac:dyDescent="0.2">
      <c r="A99" s="55">
        <v>71</v>
      </c>
      <c r="B99" s="56" t="s">
        <v>374</v>
      </c>
      <c r="C99" s="55" t="s">
        <v>375</v>
      </c>
      <c r="F99" s="55" t="s">
        <v>35</v>
      </c>
      <c r="G99" s="55" t="s">
        <v>31</v>
      </c>
      <c r="I99" s="55" t="s">
        <v>376</v>
      </c>
      <c r="J99" s="55" t="s">
        <v>377</v>
      </c>
      <c r="M99" s="55" t="s">
        <v>39</v>
      </c>
    </row>
    <row r="100" spans="1:13" hidden="1" x14ac:dyDescent="0.2">
      <c r="A100" s="55">
        <v>72</v>
      </c>
      <c r="B100" s="56" t="s">
        <v>378</v>
      </c>
      <c r="C100" s="55" t="s">
        <v>379</v>
      </c>
      <c r="E100" s="55" t="s">
        <v>382</v>
      </c>
      <c r="F100" s="55" t="s">
        <v>61</v>
      </c>
      <c r="G100" s="55" t="s">
        <v>31</v>
      </c>
      <c r="K100" s="55" t="s">
        <v>380</v>
      </c>
      <c r="L100" s="55" t="s">
        <v>381</v>
      </c>
    </row>
    <row r="101" spans="1:13" hidden="1" x14ac:dyDescent="0.2">
      <c r="A101" s="55">
        <v>73</v>
      </c>
      <c r="B101" s="56" t="s">
        <v>383</v>
      </c>
      <c r="C101" s="55" t="s">
        <v>384</v>
      </c>
      <c r="G101" s="55" t="s">
        <v>31</v>
      </c>
      <c r="M101" s="55" t="s">
        <v>29</v>
      </c>
    </row>
    <row r="102" spans="1:13" hidden="1" x14ac:dyDescent="0.2">
      <c r="A102" s="55">
        <v>117</v>
      </c>
      <c r="B102" s="56" t="s">
        <v>692</v>
      </c>
      <c r="C102" s="55" t="s">
        <v>613</v>
      </c>
      <c r="E102" s="55" t="s">
        <v>614</v>
      </c>
      <c r="F102" s="55" t="s">
        <v>35</v>
      </c>
      <c r="G102" s="55" t="s">
        <v>31</v>
      </c>
      <c r="H102" s="55" t="s">
        <v>559</v>
      </c>
      <c r="K102" s="55">
        <v>27267600</v>
      </c>
      <c r="M102" s="55" t="s">
        <v>568</v>
      </c>
    </row>
    <row r="103" spans="1:13" hidden="1" x14ac:dyDescent="0.2">
      <c r="A103" s="55">
        <v>74</v>
      </c>
      <c r="B103" s="56" t="s">
        <v>385</v>
      </c>
      <c r="C103" s="55" t="s">
        <v>386</v>
      </c>
      <c r="E103" s="55" t="s">
        <v>390</v>
      </c>
      <c r="F103" s="55" t="s">
        <v>63</v>
      </c>
      <c r="G103" s="55" t="s">
        <v>31</v>
      </c>
      <c r="I103" s="55" t="s">
        <v>387</v>
      </c>
      <c r="K103" s="55" t="s">
        <v>388</v>
      </c>
      <c r="L103" s="55" t="s">
        <v>389</v>
      </c>
      <c r="M103" s="55" t="s">
        <v>29</v>
      </c>
    </row>
    <row r="104" spans="1:13" hidden="1" x14ac:dyDescent="0.2">
      <c r="A104" s="55">
        <v>109</v>
      </c>
      <c r="B104" s="56" t="s">
        <v>584</v>
      </c>
      <c r="C104" s="55" t="s">
        <v>586</v>
      </c>
      <c r="E104" s="55" t="s">
        <v>585</v>
      </c>
      <c r="F104" s="55" t="s">
        <v>30</v>
      </c>
      <c r="G104" s="55" t="s">
        <v>31</v>
      </c>
      <c r="M104" s="55" t="s">
        <v>568</v>
      </c>
    </row>
    <row r="105" spans="1:13" hidden="1" x14ac:dyDescent="0.2">
      <c r="A105" s="55">
        <v>146</v>
      </c>
      <c r="B105" s="56" t="s">
        <v>722</v>
      </c>
      <c r="C105" s="55" t="s">
        <v>723</v>
      </c>
      <c r="I105" s="55" t="s">
        <v>724</v>
      </c>
      <c r="M105" s="55" t="s">
        <v>568</v>
      </c>
    </row>
    <row r="106" spans="1:13" hidden="1" x14ac:dyDescent="0.2">
      <c r="A106" s="55">
        <v>75</v>
      </c>
      <c r="B106" s="56" t="s">
        <v>391</v>
      </c>
      <c r="C106" s="55" t="s">
        <v>392</v>
      </c>
      <c r="G106" s="55" t="s">
        <v>31</v>
      </c>
      <c r="M106" s="55" t="s">
        <v>29</v>
      </c>
    </row>
    <row r="107" spans="1:13" hidden="1" x14ac:dyDescent="0.2">
      <c r="A107" s="55">
        <v>76</v>
      </c>
      <c r="B107" s="56" t="s">
        <v>393</v>
      </c>
      <c r="C107" s="55" t="s">
        <v>394</v>
      </c>
      <c r="E107" s="55" t="s">
        <v>396</v>
      </c>
      <c r="F107" s="55" t="s">
        <v>33</v>
      </c>
      <c r="G107" s="55" t="s">
        <v>31</v>
      </c>
      <c r="I107" s="55" t="s">
        <v>395</v>
      </c>
    </row>
    <row r="108" spans="1:13" hidden="1" x14ac:dyDescent="0.2">
      <c r="A108" s="55">
        <v>110</v>
      </c>
      <c r="B108" s="56" t="s">
        <v>587</v>
      </c>
      <c r="C108" s="55" t="s">
        <v>588</v>
      </c>
      <c r="D108" s="55" t="s">
        <v>589</v>
      </c>
      <c r="E108" s="55" t="s">
        <v>590</v>
      </c>
      <c r="F108" s="55" t="s">
        <v>45</v>
      </c>
      <c r="G108" s="55" t="s">
        <v>31</v>
      </c>
      <c r="H108" s="55" t="s">
        <v>559</v>
      </c>
      <c r="M108" s="55" t="s">
        <v>568</v>
      </c>
    </row>
    <row r="109" spans="1:13" hidden="1" x14ac:dyDescent="0.2">
      <c r="A109" s="55">
        <v>90</v>
      </c>
      <c r="B109" s="56" t="s">
        <v>445</v>
      </c>
      <c r="C109" s="55" t="s">
        <v>570</v>
      </c>
      <c r="D109" s="55" t="s">
        <v>546</v>
      </c>
      <c r="E109" s="55" t="s">
        <v>572</v>
      </c>
      <c r="F109" s="55" t="s">
        <v>117</v>
      </c>
      <c r="G109" s="55" t="s">
        <v>31</v>
      </c>
      <c r="H109" s="55" t="s">
        <v>559</v>
      </c>
      <c r="I109" s="55" t="s">
        <v>569</v>
      </c>
      <c r="L109" s="57" t="s">
        <v>571</v>
      </c>
      <c r="M109" s="55" t="s">
        <v>568</v>
      </c>
    </row>
    <row r="110" spans="1:13" hidden="1" x14ac:dyDescent="0.2">
      <c r="A110" s="55">
        <v>77</v>
      </c>
      <c r="B110" s="56" t="s">
        <v>397</v>
      </c>
      <c r="C110" s="55" t="s">
        <v>398</v>
      </c>
      <c r="D110" s="55" t="s">
        <v>549</v>
      </c>
      <c r="F110" s="55" t="s">
        <v>163</v>
      </c>
      <c r="G110" s="55" t="s">
        <v>31</v>
      </c>
      <c r="I110" s="55" t="s">
        <v>399</v>
      </c>
    </row>
    <row r="111" spans="1:13" hidden="1" x14ac:dyDescent="0.2">
      <c r="A111" s="55">
        <v>78</v>
      </c>
      <c r="B111" s="56" t="s">
        <v>400</v>
      </c>
      <c r="C111" s="55" t="s">
        <v>401</v>
      </c>
      <c r="F111" s="55" t="s">
        <v>61</v>
      </c>
      <c r="G111" s="55" t="s">
        <v>31</v>
      </c>
      <c r="I111" s="55" t="s">
        <v>402</v>
      </c>
      <c r="J111" s="55" t="s">
        <v>403</v>
      </c>
      <c r="K111" s="55" t="s">
        <v>404</v>
      </c>
      <c r="L111" s="55" t="s">
        <v>405</v>
      </c>
    </row>
    <row r="112" spans="1:13" hidden="1" x14ac:dyDescent="0.2">
      <c r="A112" s="55">
        <v>79</v>
      </c>
      <c r="B112" s="56" t="s">
        <v>406</v>
      </c>
      <c r="C112" s="55" t="s">
        <v>407</v>
      </c>
      <c r="E112" s="55" t="s">
        <v>410</v>
      </c>
      <c r="F112" s="55" t="s">
        <v>35</v>
      </c>
      <c r="G112" s="55" t="s">
        <v>31</v>
      </c>
      <c r="I112" s="55" t="s">
        <v>408</v>
      </c>
      <c r="L112" s="55" t="s">
        <v>409</v>
      </c>
    </row>
    <row r="113" spans="1:13" hidden="1" x14ac:dyDescent="0.2">
      <c r="A113" s="55">
        <v>148</v>
      </c>
      <c r="B113" s="56" t="s">
        <v>732</v>
      </c>
      <c r="C113" s="55" t="s">
        <v>731</v>
      </c>
    </row>
    <row r="114" spans="1:13" hidden="1" x14ac:dyDescent="0.2">
      <c r="A114" s="55">
        <v>80</v>
      </c>
      <c r="B114" s="56" t="s">
        <v>411</v>
      </c>
      <c r="C114" s="55" t="s">
        <v>412</v>
      </c>
      <c r="D114" s="55" t="s">
        <v>550</v>
      </c>
      <c r="E114" s="55" t="s">
        <v>415</v>
      </c>
      <c r="F114" s="55" t="s">
        <v>37</v>
      </c>
      <c r="G114" s="55" t="s">
        <v>31</v>
      </c>
      <c r="I114" s="55" t="s">
        <v>413</v>
      </c>
      <c r="K114" s="55" t="s">
        <v>414</v>
      </c>
    </row>
    <row r="115" spans="1:13" hidden="1" x14ac:dyDescent="0.2">
      <c r="A115" s="55">
        <v>81</v>
      </c>
      <c r="B115" s="56" t="s">
        <v>416</v>
      </c>
      <c r="C115" s="55" t="s">
        <v>417</v>
      </c>
      <c r="D115" s="55" t="s">
        <v>551</v>
      </c>
      <c r="G115" s="55" t="s">
        <v>31</v>
      </c>
      <c r="I115" s="55" t="s">
        <v>418</v>
      </c>
      <c r="M115" s="55" t="s">
        <v>39</v>
      </c>
    </row>
    <row r="116" spans="1:13" hidden="1" x14ac:dyDescent="0.2">
      <c r="A116" s="55">
        <v>82</v>
      </c>
      <c r="B116" s="56" t="s">
        <v>419</v>
      </c>
      <c r="C116" s="55" t="s">
        <v>420</v>
      </c>
      <c r="G116" s="55" t="s">
        <v>31</v>
      </c>
      <c r="I116" s="55" t="s">
        <v>421</v>
      </c>
      <c r="J116" s="55" t="s">
        <v>422</v>
      </c>
      <c r="K116" s="55" t="s">
        <v>423</v>
      </c>
      <c r="L116" s="55" t="s">
        <v>424</v>
      </c>
    </row>
    <row r="117" spans="1:13" hidden="1" x14ac:dyDescent="0.2">
      <c r="A117" s="55">
        <v>122</v>
      </c>
      <c r="B117" s="56" t="s">
        <v>658</v>
      </c>
      <c r="C117" s="55" t="s">
        <v>630</v>
      </c>
      <c r="D117" s="55" t="s">
        <v>659</v>
      </c>
      <c r="E117" s="55" t="s">
        <v>660</v>
      </c>
      <c r="F117" s="55" t="s">
        <v>30</v>
      </c>
      <c r="G117" s="55" t="s">
        <v>31</v>
      </c>
      <c r="H117" s="55" t="s">
        <v>559</v>
      </c>
      <c r="I117" s="55" t="s">
        <v>631</v>
      </c>
      <c r="M117" s="55" t="s">
        <v>568</v>
      </c>
    </row>
    <row r="118" spans="1:13" hidden="1" x14ac:dyDescent="0.2">
      <c r="A118" s="55">
        <v>83</v>
      </c>
      <c r="B118" s="56" t="s">
        <v>425</v>
      </c>
      <c r="C118" s="55" t="s">
        <v>426</v>
      </c>
      <c r="F118" s="55" t="s">
        <v>37</v>
      </c>
      <c r="G118" s="55" t="s">
        <v>31</v>
      </c>
      <c r="I118" s="55" t="s">
        <v>427</v>
      </c>
      <c r="K118" s="55" t="s">
        <v>428</v>
      </c>
      <c r="L118" s="55" t="s">
        <v>429</v>
      </c>
    </row>
    <row r="119" spans="1:13" hidden="1" x14ac:dyDescent="0.2">
      <c r="A119" s="55">
        <v>84</v>
      </c>
      <c r="B119" s="56" t="s">
        <v>425</v>
      </c>
      <c r="C119" s="55" t="s">
        <v>426</v>
      </c>
      <c r="F119" s="55" t="s">
        <v>37</v>
      </c>
      <c r="G119" s="55" t="s">
        <v>31</v>
      </c>
      <c r="I119" s="55" t="s">
        <v>430</v>
      </c>
      <c r="K119" s="55" t="s">
        <v>431</v>
      </c>
      <c r="L119" s="55" t="s">
        <v>432</v>
      </c>
    </row>
    <row r="120" spans="1:13" hidden="1" x14ac:dyDescent="0.2">
      <c r="A120" s="55">
        <v>111</v>
      </c>
      <c r="B120" s="56" t="s">
        <v>592</v>
      </c>
      <c r="C120" s="55" t="s">
        <v>591</v>
      </c>
      <c r="G120" s="55" t="s">
        <v>31</v>
      </c>
      <c r="M120" s="55" t="s">
        <v>568</v>
      </c>
    </row>
    <row r="121" spans="1:13" hidden="1" x14ac:dyDescent="0.2">
      <c r="A121" s="55">
        <v>85</v>
      </c>
      <c r="B121" s="56" t="s">
        <v>433</v>
      </c>
      <c r="C121" s="55" t="s">
        <v>434</v>
      </c>
      <c r="G121" s="55" t="s">
        <v>31</v>
      </c>
    </row>
    <row r="122" spans="1:13" hidden="1" x14ac:dyDescent="0.2">
      <c r="A122" s="55">
        <v>86</v>
      </c>
      <c r="B122" s="56" t="s">
        <v>435</v>
      </c>
      <c r="C122" s="55" t="s">
        <v>436</v>
      </c>
      <c r="G122" s="55" t="s">
        <v>31</v>
      </c>
    </row>
    <row r="123" spans="1:13" hidden="1" x14ac:dyDescent="0.2">
      <c r="A123" s="55">
        <v>116</v>
      </c>
      <c r="B123" s="56" t="s">
        <v>609</v>
      </c>
      <c r="C123" s="55" t="s">
        <v>610</v>
      </c>
      <c r="E123" s="55" t="s">
        <v>611</v>
      </c>
      <c r="F123" s="55" t="s">
        <v>163</v>
      </c>
      <c r="G123" s="55" t="s">
        <v>31</v>
      </c>
      <c r="H123" s="55" t="s">
        <v>559</v>
      </c>
      <c r="I123" s="55" t="s">
        <v>612</v>
      </c>
      <c r="M123" s="55" t="s">
        <v>568</v>
      </c>
    </row>
    <row r="124" spans="1:13" hidden="1" x14ac:dyDescent="0.2">
      <c r="A124" s="55">
        <v>87</v>
      </c>
      <c r="B124" s="56" t="s">
        <v>437</v>
      </c>
      <c r="C124" s="55" t="s">
        <v>438</v>
      </c>
      <c r="G124" s="55" t="s">
        <v>31</v>
      </c>
      <c r="M124" s="55" t="s">
        <v>29</v>
      </c>
    </row>
    <row r="125" spans="1:13" hidden="1" x14ac:dyDescent="0.2">
      <c r="A125" s="55">
        <v>88</v>
      </c>
      <c r="B125" s="56" t="s">
        <v>439</v>
      </c>
      <c r="C125" s="55" t="s">
        <v>440</v>
      </c>
      <c r="G125" s="55" t="s">
        <v>31</v>
      </c>
      <c r="M125" s="55" t="s">
        <v>29</v>
      </c>
    </row>
    <row r="126" spans="1:13" hidden="1" x14ac:dyDescent="0.2">
      <c r="A126" s="55">
        <v>139</v>
      </c>
      <c r="B126" s="56" t="s">
        <v>373</v>
      </c>
      <c r="C126" s="55" t="s">
        <v>688</v>
      </c>
      <c r="D126" s="55" t="s">
        <v>689</v>
      </c>
      <c r="E126" s="55" t="s">
        <v>690</v>
      </c>
      <c r="F126" s="55" t="s">
        <v>37</v>
      </c>
      <c r="G126" s="55" t="s">
        <v>31</v>
      </c>
      <c r="I126" s="55" t="s">
        <v>691</v>
      </c>
      <c r="M126" s="55" t="s">
        <v>568</v>
      </c>
    </row>
    <row r="127" spans="1:13" hidden="1" x14ac:dyDescent="0.2">
      <c r="A127" s="55">
        <v>123</v>
      </c>
      <c r="B127" s="56" t="s">
        <v>632</v>
      </c>
      <c r="C127" s="55" t="s">
        <v>633</v>
      </c>
      <c r="I127" s="55" t="s">
        <v>634</v>
      </c>
      <c r="M127" s="55" t="s">
        <v>568</v>
      </c>
    </row>
    <row r="128" spans="1:13" hidden="1" x14ac:dyDescent="0.2">
      <c r="A128" s="55">
        <v>89</v>
      </c>
      <c r="B128" s="56" t="s">
        <v>441</v>
      </c>
      <c r="C128" s="55" t="s">
        <v>442</v>
      </c>
      <c r="D128" s="55" t="s">
        <v>544</v>
      </c>
      <c r="F128" s="55" t="s">
        <v>30</v>
      </c>
      <c r="G128" s="55" t="s">
        <v>31</v>
      </c>
      <c r="I128" s="55" t="s">
        <v>443</v>
      </c>
      <c r="L128" s="55" t="s">
        <v>444</v>
      </c>
      <c r="M128" s="55" t="s">
        <v>39</v>
      </c>
    </row>
    <row r="129" spans="1:13" hidden="1" x14ac:dyDescent="0.2">
      <c r="A129" s="55">
        <v>91</v>
      </c>
      <c r="B129" s="56" t="s">
        <v>446</v>
      </c>
      <c r="C129" s="55" t="s">
        <v>447</v>
      </c>
      <c r="D129" s="55" t="s">
        <v>550</v>
      </c>
      <c r="F129" s="55" t="s">
        <v>45</v>
      </c>
      <c r="G129" s="55" t="s">
        <v>31</v>
      </c>
      <c r="I129" s="55" t="s">
        <v>448</v>
      </c>
      <c r="J129" s="55" t="s">
        <v>449</v>
      </c>
      <c r="K129" s="55" t="s">
        <v>450</v>
      </c>
      <c r="L129" s="55" t="s">
        <v>451</v>
      </c>
      <c r="M129" s="55" t="s">
        <v>39</v>
      </c>
    </row>
    <row r="130" spans="1:13" hidden="1" x14ac:dyDescent="0.2">
      <c r="A130" s="55">
        <v>92</v>
      </c>
      <c r="B130" s="56" t="s">
        <v>452</v>
      </c>
      <c r="C130" s="55" t="s">
        <v>453</v>
      </c>
      <c r="E130" s="55" t="s">
        <v>457</v>
      </c>
      <c r="F130" s="55" t="s">
        <v>71</v>
      </c>
      <c r="G130" s="55" t="s">
        <v>31</v>
      </c>
      <c r="I130" s="55" t="s">
        <v>454</v>
      </c>
      <c r="K130" s="55" t="s">
        <v>455</v>
      </c>
      <c r="L130" s="55" t="s">
        <v>456</v>
      </c>
    </row>
    <row r="131" spans="1:13" hidden="1" x14ac:dyDescent="0.2">
      <c r="A131" s="55">
        <v>93</v>
      </c>
      <c r="B131" s="56" t="s">
        <v>458</v>
      </c>
      <c r="C131" s="55" t="s">
        <v>459</v>
      </c>
      <c r="E131" s="55" t="s">
        <v>463</v>
      </c>
      <c r="F131" s="55" t="s">
        <v>163</v>
      </c>
      <c r="G131" s="55" t="s">
        <v>31</v>
      </c>
      <c r="I131" s="55" t="s">
        <v>460</v>
      </c>
      <c r="K131" s="55" t="s">
        <v>461</v>
      </c>
      <c r="L131" s="55" t="s">
        <v>462</v>
      </c>
    </row>
    <row r="132" spans="1:13" hidden="1" x14ac:dyDescent="0.2">
      <c r="A132" s="55">
        <v>126</v>
      </c>
      <c r="B132" s="56" t="s">
        <v>638</v>
      </c>
      <c r="C132" s="55" t="s">
        <v>639</v>
      </c>
      <c r="E132" s="55" t="s">
        <v>640</v>
      </c>
      <c r="F132" s="55" t="s">
        <v>63</v>
      </c>
      <c r="G132" s="55" t="s">
        <v>31</v>
      </c>
      <c r="H132" s="55" t="s">
        <v>559</v>
      </c>
      <c r="M132" s="55" t="s">
        <v>568</v>
      </c>
    </row>
    <row r="133" spans="1:13" hidden="1" x14ac:dyDescent="0.2">
      <c r="A133" s="55">
        <v>94</v>
      </c>
      <c r="B133" s="56" t="s">
        <v>464</v>
      </c>
      <c r="C133" s="55" t="s">
        <v>465</v>
      </c>
      <c r="G133" s="55" t="s">
        <v>31</v>
      </c>
      <c r="I133" s="55" t="s">
        <v>466</v>
      </c>
      <c r="J133" s="55" t="s">
        <v>467</v>
      </c>
      <c r="K133" s="55" t="s">
        <v>468</v>
      </c>
      <c r="L133" s="55" t="s">
        <v>469</v>
      </c>
    </row>
    <row r="134" spans="1:13" hidden="1" x14ac:dyDescent="0.2">
      <c r="A134" s="55">
        <v>95</v>
      </c>
      <c r="B134" s="56" t="s">
        <v>470</v>
      </c>
      <c r="C134" s="55" t="s">
        <v>471</v>
      </c>
      <c r="E134" s="55" t="s">
        <v>475</v>
      </c>
      <c r="F134" s="55" t="s">
        <v>163</v>
      </c>
      <c r="G134" s="55" t="s">
        <v>31</v>
      </c>
      <c r="I134" s="55" t="s">
        <v>472</v>
      </c>
      <c r="K134" s="55" t="s">
        <v>473</v>
      </c>
      <c r="L134" s="55" t="s">
        <v>474</v>
      </c>
    </row>
    <row r="135" spans="1:13" hidden="1" x14ac:dyDescent="0.2">
      <c r="A135" s="55">
        <v>121</v>
      </c>
      <c r="B135" s="56" t="s">
        <v>628</v>
      </c>
      <c r="C135" s="55" t="s">
        <v>627</v>
      </c>
      <c r="E135" s="55" t="s">
        <v>625</v>
      </c>
      <c r="F135" s="55" t="s">
        <v>117</v>
      </c>
      <c r="G135" s="55" t="s">
        <v>31</v>
      </c>
      <c r="H135" s="55" t="s">
        <v>559</v>
      </c>
      <c r="I135" s="55" t="s">
        <v>626</v>
      </c>
      <c r="M135" s="55" t="s">
        <v>568</v>
      </c>
    </row>
    <row r="136" spans="1:13" hidden="1" x14ac:dyDescent="0.2">
      <c r="A136" s="55">
        <v>96</v>
      </c>
      <c r="B136" s="56" t="s">
        <v>476</v>
      </c>
      <c r="C136" s="55" t="s">
        <v>477</v>
      </c>
      <c r="E136" s="55" t="s">
        <v>481</v>
      </c>
      <c r="F136" s="55" t="s">
        <v>63</v>
      </c>
      <c r="G136" s="55" t="s">
        <v>31</v>
      </c>
      <c r="I136" s="55" t="s">
        <v>478</v>
      </c>
      <c r="J136" s="55" t="s">
        <v>479</v>
      </c>
      <c r="K136" s="55" t="s">
        <v>480</v>
      </c>
    </row>
    <row r="137" spans="1:13" hidden="1" x14ac:dyDescent="0.2">
      <c r="A137" s="55">
        <v>97</v>
      </c>
      <c r="B137" s="56" t="s">
        <v>482</v>
      </c>
      <c r="C137" s="55" t="s">
        <v>483</v>
      </c>
      <c r="E137" s="55" t="s">
        <v>485</v>
      </c>
      <c r="F137" s="55" t="s">
        <v>71</v>
      </c>
      <c r="G137" s="55" t="s">
        <v>31</v>
      </c>
      <c r="I137" s="55" t="s">
        <v>484</v>
      </c>
      <c r="M137" s="55" t="s">
        <v>39</v>
      </c>
    </row>
    <row r="138" spans="1:13" hidden="1" x14ac:dyDescent="0.2">
      <c r="A138" s="55">
        <v>98</v>
      </c>
      <c r="B138" s="56" t="s">
        <v>487</v>
      </c>
      <c r="C138" s="55" t="s">
        <v>486</v>
      </c>
      <c r="D138" s="55" t="s">
        <v>544</v>
      </c>
      <c r="E138" s="55" t="s">
        <v>490</v>
      </c>
      <c r="F138" s="55" t="s">
        <v>35</v>
      </c>
      <c r="G138" s="55" t="s">
        <v>31</v>
      </c>
      <c r="I138" s="55" t="s">
        <v>488</v>
      </c>
      <c r="L138" s="55" t="s">
        <v>489</v>
      </c>
      <c r="M138" s="55" t="s">
        <v>39</v>
      </c>
    </row>
    <row r="139" spans="1:13" hidden="1" x14ac:dyDescent="0.2">
      <c r="A139" s="55">
        <v>99</v>
      </c>
      <c r="B139" s="56" t="s">
        <v>491</v>
      </c>
      <c r="C139" s="55" t="s">
        <v>492</v>
      </c>
      <c r="E139" s="55" t="s">
        <v>496</v>
      </c>
      <c r="F139" s="55" t="s">
        <v>497</v>
      </c>
      <c r="G139" s="55" t="s">
        <v>31</v>
      </c>
      <c r="I139" s="55" t="s">
        <v>493</v>
      </c>
      <c r="K139" s="55" t="s">
        <v>494</v>
      </c>
      <c r="L139" s="55" t="s">
        <v>495</v>
      </c>
      <c r="M139" s="55" t="s">
        <v>29</v>
      </c>
    </row>
    <row r="140" spans="1:13" hidden="1" x14ac:dyDescent="0.2">
      <c r="A140" s="55">
        <v>100</v>
      </c>
      <c r="B140" s="56" t="s">
        <v>498</v>
      </c>
      <c r="C140" s="55" t="s">
        <v>499</v>
      </c>
      <c r="D140" s="55" t="s">
        <v>544</v>
      </c>
      <c r="F140" s="55" t="s">
        <v>36</v>
      </c>
      <c r="G140" s="55" t="s">
        <v>31</v>
      </c>
      <c r="I140" s="55" t="s">
        <v>500</v>
      </c>
      <c r="J140" s="55" t="s">
        <v>501</v>
      </c>
      <c r="M140" s="55" t="s">
        <v>34</v>
      </c>
    </row>
    <row r="141" spans="1:13" hidden="1" x14ac:dyDescent="0.2">
      <c r="A141" s="55">
        <v>101</v>
      </c>
      <c r="B141" s="56" t="s">
        <v>502</v>
      </c>
      <c r="C141" s="55" t="s">
        <v>503</v>
      </c>
      <c r="E141" s="55" t="s">
        <v>507</v>
      </c>
      <c r="F141" s="55" t="s">
        <v>213</v>
      </c>
      <c r="G141" s="55" t="s">
        <v>31</v>
      </c>
      <c r="I141" s="55" t="s">
        <v>504</v>
      </c>
      <c r="K141" s="55" t="s">
        <v>505</v>
      </c>
      <c r="L141" s="55" t="s">
        <v>506</v>
      </c>
    </row>
    <row r="142" spans="1:13" hidden="1" x14ac:dyDescent="0.2">
      <c r="A142" s="55">
        <v>113</v>
      </c>
      <c r="B142" s="56" t="s">
        <v>598</v>
      </c>
      <c r="C142" s="55" t="s">
        <v>595</v>
      </c>
      <c r="E142" s="55" t="s">
        <v>596</v>
      </c>
      <c r="F142" s="55" t="s">
        <v>30</v>
      </c>
      <c r="G142" s="55" t="s">
        <v>31</v>
      </c>
      <c r="H142" s="55" t="s">
        <v>559</v>
      </c>
      <c r="I142" s="55" t="s">
        <v>597</v>
      </c>
      <c r="M142" s="55" t="s">
        <v>568</v>
      </c>
    </row>
    <row r="143" spans="1:13" hidden="1" x14ac:dyDescent="0.2">
      <c r="A143" s="55">
        <v>130</v>
      </c>
      <c r="B143" s="56" t="s">
        <v>679</v>
      </c>
      <c r="C143" s="55" t="s">
        <v>653</v>
      </c>
      <c r="E143" s="55" t="s">
        <v>680</v>
      </c>
      <c r="F143" s="55" t="s">
        <v>63</v>
      </c>
      <c r="G143" s="55" t="s">
        <v>31</v>
      </c>
      <c r="H143" s="55" t="s">
        <v>681</v>
      </c>
      <c r="I143" s="55" t="s">
        <v>668</v>
      </c>
      <c r="M143" s="55" t="s">
        <v>568</v>
      </c>
    </row>
    <row r="144" spans="1:13" hidden="1" x14ac:dyDescent="0.2">
      <c r="A144" s="55">
        <v>102</v>
      </c>
      <c r="B144" s="56" t="s">
        <v>508</v>
      </c>
      <c r="C144" s="55" t="s">
        <v>509</v>
      </c>
      <c r="F144" s="55" t="s">
        <v>30</v>
      </c>
      <c r="G144" s="55" t="s">
        <v>31</v>
      </c>
      <c r="I144" s="55" t="s">
        <v>510</v>
      </c>
      <c r="K144" s="55" t="s">
        <v>511</v>
      </c>
      <c r="L144" s="55" t="s">
        <v>512</v>
      </c>
      <c r="M144" s="55" t="s">
        <v>62</v>
      </c>
    </row>
    <row r="145" spans="1:13" hidden="1" x14ac:dyDescent="0.2">
      <c r="A145" s="55">
        <v>119</v>
      </c>
      <c r="B145" s="56" t="s">
        <v>629</v>
      </c>
      <c r="C145" s="55" t="s">
        <v>620</v>
      </c>
      <c r="E145" s="55" t="s">
        <v>621</v>
      </c>
      <c r="F145" s="55" t="s">
        <v>61</v>
      </c>
      <c r="G145" s="55" t="s">
        <v>31</v>
      </c>
      <c r="H145" s="55" t="s">
        <v>559</v>
      </c>
      <c r="M145" s="55" t="s">
        <v>568</v>
      </c>
    </row>
    <row r="146" spans="1:13" hidden="1" x14ac:dyDescent="0.2">
      <c r="A146" s="55">
        <v>103</v>
      </c>
      <c r="B146" s="56" t="s">
        <v>513</v>
      </c>
      <c r="C146" s="55" t="s">
        <v>514</v>
      </c>
      <c r="G146" s="55" t="s">
        <v>31</v>
      </c>
    </row>
    <row r="147" spans="1:13" hidden="1" x14ac:dyDescent="0.2">
      <c r="A147" s="55">
        <v>104</v>
      </c>
      <c r="B147" s="56" t="s">
        <v>555</v>
      </c>
      <c r="C147" s="55" t="s">
        <v>515</v>
      </c>
      <c r="D147" s="55" t="s">
        <v>543</v>
      </c>
      <c r="E147" s="55" t="s">
        <v>519</v>
      </c>
      <c r="F147" s="55" t="s">
        <v>63</v>
      </c>
      <c r="G147" s="55" t="s">
        <v>31</v>
      </c>
      <c r="I147" s="55" t="s">
        <v>516</v>
      </c>
      <c r="J147" s="55" t="s">
        <v>517</v>
      </c>
      <c r="K147" s="55" t="s">
        <v>518</v>
      </c>
      <c r="M147" s="55" t="s">
        <v>32</v>
      </c>
    </row>
    <row r="148" spans="1:13" hidden="1" x14ac:dyDescent="0.2">
      <c r="A148" s="55">
        <v>150</v>
      </c>
      <c r="B148" s="56" t="s">
        <v>736</v>
      </c>
      <c r="C148" s="55" t="s">
        <v>735</v>
      </c>
      <c r="M148" s="55" t="s">
        <v>568</v>
      </c>
    </row>
    <row r="149" spans="1:13" hidden="1" x14ac:dyDescent="0.2">
      <c r="A149" s="55">
        <v>151</v>
      </c>
      <c r="B149" s="56" t="s">
        <v>737</v>
      </c>
      <c r="C149" s="55" t="s">
        <v>738</v>
      </c>
      <c r="M149" s="55" t="s">
        <v>568</v>
      </c>
    </row>
    <row r="150" spans="1:13" hidden="1" x14ac:dyDescent="0.2">
      <c r="A150" s="55">
        <v>152</v>
      </c>
      <c r="B150" s="56" t="s">
        <v>739</v>
      </c>
      <c r="C150" s="55" t="s">
        <v>740</v>
      </c>
      <c r="M150" s="55" t="s">
        <v>568</v>
      </c>
    </row>
    <row r="151" spans="1:13" hidden="1" x14ac:dyDescent="0.2">
      <c r="A151" s="55">
        <v>153</v>
      </c>
      <c r="B151" s="56" t="s">
        <v>742</v>
      </c>
      <c r="C151" s="55" t="s">
        <v>741</v>
      </c>
      <c r="M151" s="55" t="s">
        <v>568</v>
      </c>
    </row>
    <row r="152" spans="1:13" hidden="1" x14ac:dyDescent="0.2">
      <c r="A152" s="55">
        <v>154</v>
      </c>
      <c r="B152" s="56" t="s">
        <v>743</v>
      </c>
      <c r="C152" s="55" t="s">
        <v>744</v>
      </c>
      <c r="I152" s="55" t="s">
        <v>745</v>
      </c>
      <c r="M152" s="55" t="s">
        <v>568</v>
      </c>
    </row>
    <row r="153" spans="1:13" hidden="1" x14ac:dyDescent="0.2">
      <c r="A153" s="55">
        <v>155</v>
      </c>
      <c r="B153" s="56" t="s">
        <v>746</v>
      </c>
      <c r="C153" s="55" t="s">
        <v>748</v>
      </c>
      <c r="I153" s="55" t="s">
        <v>747</v>
      </c>
      <c r="M153" s="55" t="s">
        <v>568</v>
      </c>
    </row>
    <row r="154" spans="1:13" hidden="1" x14ac:dyDescent="0.2">
      <c r="A154" s="55">
        <v>156</v>
      </c>
      <c r="B154" s="56" t="s">
        <v>750</v>
      </c>
      <c r="C154" s="55" t="s">
        <v>749</v>
      </c>
      <c r="I154" s="55" t="s">
        <v>751</v>
      </c>
      <c r="M154" s="55" t="s">
        <v>568</v>
      </c>
    </row>
    <row r="155" spans="1:13" hidden="1" x14ac:dyDescent="0.2">
      <c r="A155" s="55">
        <v>157</v>
      </c>
      <c r="B155" s="56" t="s">
        <v>754</v>
      </c>
      <c r="C155" s="55" t="s">
        <v>753</v>
      </c>
      <c r="H155" s="55" t="s">
        <v>755</v>
      </c>
      <c r="M155" s="55" t="s">
        <v>568</v>
      </c>
    </row>
    <row r="156" spans="1:13" hidden="1" x14ac:dyDescent="0.2">
      <c r="A156" s="55">
        <v>158</v>
      </c>
      <c r="B156" s="56" t="s">
        <v>756</v>
      </c>
      <c r="C156" s="55" t="s">
        <v>757</v>
      </c>
      <c r="H156" s="55" t="s">
        <v>755</v>
      </c>
      <c r="I156" s="55" t="s">
        <v>757</v>
      </c>
      <c r="M156" s="55" t="s">
        <v>568</v>
      </c>
    </row>
    <row r="157" spans="1:13" hidden="1" x14ac:dyDescent="0.2">
      <c r="A157" s="55">
        <v>159</v>
      </c>
      <c r="B157" s="56" t="s">
        <v>759</v>
      </c>
      <c r="C157" s="55" t="s">
        <v>758</v>
      </c>
      <c r="H157" s="55" t="s">
        <v>755</v>
      </c>
      <c r="I157" s="55" t="s">
        <v>760</v>
      </c>
      <c r="M157" s="55" t="s">
        <v>568</v>
      </c>
    </row>
    <row r="158" spans="1:13" hidden="1" x14ac:dyDescent="0.2">
      <c r="A158" s="55">
        <v>160</v>
      </c>
      <c r="B158" s="56" t="s">
        <v>763</v>
      </c>
      <c r="C158" s="55" t="s">
        <v>761</v>
      </c>
      <c r="H158" s="55" t="s">
        <v>755</v>
      </c>
      <c r="I158" s="55" t="s">
        <v>762</v>
      </c>
      <c r="M158" s="55" t="s">
        <v>568</v>
      </c>
    </row>
    <row r="159" spans="1:13" hidden="1" x14ac:dyDescent="0.2">
      <c r="A159" s="55">
        <v>161</v>
      </c>
      <c r="B159" s="56" t="s">
        <v>766</v>
      </c>
      <c r="C159" s="55" t="s">
        <v>764</v>
      </c>
      <c r="H159" s="55" t="s">
        <v>755</v>
      </c>
      <c r="I159" s="55" t="s">
        <v>765</v>
      </c>
      <c r="M159" s="55" t="s">
        <v>568</v>
      </c>
    </row>
    <row r="160" spans="1:13" hidden="1" x14ac:dyDescent="0.2">
      <c r="A160" s="55">
        <v>162</v>
      </c>
      <c r="B160" s="56" t="s">
        <v>767</v>
      </c>
      <c r="C160" s="55" t="s">
        <v>768</v>
      </c>
      <c r="H160" s="55" t="s">
        <v>755</v>
      </c>
      <c r="M160" s="55" t="s">
        <v>568</v>
      </c>
    </row>
    <row r="161" spans="1:13" hidden="1" x14ac:dyDescent="0.2">
      <c r="A161" s="55">
        <v>163</v>
      </c>
      <c r="B161" s="56" t="s">
        <v>770</v>
      </c>
      <c r="C161" s="55" t="s">
        <v>769</v>
      </c>
      <c r="E161" s="55" t="s">
        <v>772</v>
      </c>
      <c r="F161" s="55" t="s">
        <v>37</v>
      </c>
      <c r="G161" s="55" t="s">
        <v>31</v>
      </c>
      <c r="H161" s="55" t="s">
        <v>755</v>
      </c>
      <c r="I161" s="55" t="s">
        <v>771</v>
      </c>
      <c r="M161" s="55" t="s">
        <v>568</v>
      </c>
    </row>
    <row r="162" spans="1:13" hidden="1" x14ac:dyDescent="0.2">
      <c r="A162" s="55">
        <v>164</v>
      </c>
      <c r="B162" s="56" t="s">
        <v>774</v>
      </c>
      <c r="C162" s="60" t="s">
        <v>773</v>
      </c>
      <c r="E162" s="55" t="s">
        <v>775</v>
      </c>
      <c r="F162" s="55" t="s">
        <v>27</v>
      </c>
      <c r="G162" s="55" t="s">
        <v>31</v>
      </c>
      <c r="H162" s="55" t="s">
        <v>755</v>
      </c>
      <c r="I162" s="55" t="s">
        <v>776</v>
      </c>
      <c r="M162" s="55" t="s">
        <v>568</v>
      </c>
    </row>
    <row r="163" spans="1:13" hidden="1" x14ac:dyDescent="0.2">
      <c r="A163" s="55">
        <v>165</v>
      </c>
      <c r="B163" s="56" t="s">
        <v>777</v>
      </c>
      <c r="C163" s="60" t="s">
        <v>778</v>
      </c>
      <c r="D163" s="55" t="s">
        <v>783</v>
      </c>
      <c r="E163" s="55" t="s">
        <v>779</v>
      </c>
      <c r="F163" s="55" t="s">
        <v>782</v>
      </c>
      <c r="G163" s="55" t="s">
        <v>782</v>
      </c>
      <c r="H163" s="55" t="s">
        <v>755</v>
      </c>
      <c r="K163" s="55" t="s">
        <v>780</v>
      </c>
      <c r="L163" s="57" t="s">
        <v>781</v>
      </c>
      <c r="M163" s="55" t="s">
        <v>568</v>
      </c>
    </row>
    <row r="164" spans="1:13" hidden="1" x14ac:dyDescent="0.2">
      <c r="A164" s="55">
        <v>166</v>
      </c>
      <c r="B164" s="56" t="s">
        <v>784</v>
      </c>
      <c r="C164" s="60" t="s">
        <v>785</v>
      </c>
      <c r="G164" s="55" t="s">
        <v>31</v>
      </c>
      <c r="H164" s="55" t="s">
        <v>755</v>
      </c>
      <c r="I164" s="55" t="s">
        <v>786</v>
      </c>
      <c r="M164" s="55" t="s">
        <v>568</v>
      </c>
    </row>
    <row r="165" spans="1:13" hidden="1" x14ac:dyDescent="0.2">
      <c r="A165" s="55">
        <v>167</v>
      </c>
      <c r="B165" s="56" t="s">
        <v>788</v>
      </c>
      <c r="C165" s="60" t="s">
        <v>787</v>
      </c>
      <c r="G165" s="55" t="s">
        <v>31</v>
      </c>
      <c r="H165" s="55" t="s">
        <v>755</v>
      </c>
      <c r="I165" s="55" t="s">
        <v>789</v>
      </c>
      <c r="M165" s="55" t="s">
        <v>568</v>
      </c>
    </row>
    <row r="166" spans="1:13" hidden="1" x14ac:dyDescent="0.2">
      <c r="A166" s="55">
        <v>168</v>
      </c>
      <c r="B166" s="56" t="s">
        <v>790</v>
      </c>
      <c r="C166" s="60" t="s">
        <v>791</v>
      </c>
      <c r="D166" s="55" t="s">
        <v>792</v>
      </c>
      <c r="G166" s="55" t="s">
        <v>31</v>
      </c>
      <c r="M166" s="55" t="s">
        <v>568</v>
      </c>
    </row>
    <row r="167" spans="1:13" hidden="1" x14ac:dyDescent="0.2">
      <c r="A167" s="55">
        <v>169</v>
      </c>
      <c r="B167" s="56" t="s">
        <v>796</v>
      </c>
      <c r="C167" s="60" t="s">
        <v>793</v>
      </c>
      <c r="D167" s="55" t="s">
        <v>795</v>
      </c>
      <c r="E167" s="55" t="s">
        <v>794</v>
      </c>
      <c r="F167" s="55" t="s">
        <v>30</v>
      </c>
      <c r="G167" s="55" t="s">
        <v>31</v>
      </c>
      <c r="H167" s="55" t="s">
        <v>559</v>
      </c>
      <c r="M167" s="55" t="s">
        <v>568</v>
      </c>
    </row>
    <row r="168" spans="1:13" hidden="1" x14ac:dyDescent="0.2">
      <c r="A168" s="55">
        <v>171</v>
      </c>
      <c r="B168" s="56" t="s">
        <v>797</v>
      </c>
      <c r="C168" s="60" t="s">
        <v>798</v>
      </c>
      <c r="G168" s="55" t="s">
        <v>31</v>
      </c>
      <c r="I168" s="55" t="s">
        <v>757</v>
      </c>
      <c r="M168" s="55" t="s">
        <v>568</v>
      </c>
    </row>
    <row r="169" spans="1:13" hidden="1" x14ac:dyDescent="0.2">
      <c r="A169" s="55">
        <v>172</v>
      </c>
      <c r="B169" s="56" t="s">
        <v>802</v>
      </c>
      <c r="C169" s="60" t="s">
        <v>801</v>
      </c>
      <c r="D169" s="55" t="s">
        <v>803</v>
      </c>
      <c r="E169" s="55" t="s">
        <v>799</v>
      </c>
      <c r="F169" s="55" t="s">
        <v>27</v>
      </c>
      <c r="G169" s="55" t="s">
        <v>31</v>
      </c>
      <c r="I169" s="55" t="s">
        <v>800</v>
      </c>
      <c r="M169" s="55" t="s">
        <v>568</v>
      </c>
    </row>
    <row r="170" spans="1:13" hidden="1" x14ac:dyDescent="0.2">
      <c r="A170" s="55">
        <v>173</v>
      </c>
      <c r="B170" s="56" t="s">
        <v>806</v>
      </c>
      <c r="C170" s="60" t="s">
        <v>804</v>
      </c>
      <c r="I170" s="55" t="s">
        <v>805</v>
      </c>
      <c r="M170" s="55" t="s">
        <v>568</v>
      </c>
    </row>
    <row r="171" spans="1:13" hidden="1" x14ac:dyDescent="0.2">
      <c r="A171" s="55">
        <v>174</v>
      </c>
      <c r="B171" s="56" t="s">
        <v>808</v>
      </c>
      <c r="C171" s="60" t="s">
        <v>807</v>
      </c>
      <c r="E171" s="55" t="s">
        <v>809</v>
      </c>
      <c r="F171" s="55" t="s">
        <v>810</v>
      </c>
      <c r="I171" s="55" t="s">
        <v>811</v>
      </c>
      <c r="M171" s="55" t="s">
        <v>568</v>
      </c>
    </row>
    <row r="172" spans="1:13" hidden="1" x14ac:dyDescent="0.2">
      <c r="A172" s="55">
        <v>175</v>
      </c>
      <c r="B172" s="56" t="s">
        <v>812</v>
      </c>
      <c r="C172" s="60" t="s">
        <v>813</v>
      </c>
      <c r="E172" s="55" t="s">
        <v>814</v>
      </c>
      <c r="F172" s="55" t="s">
        <v>45</v>
      </c>
      <c r="G172" s="55" t="s">
        <v>31</v>
      </c>
      <c r="I172" s="55" t="s">
        <v>815</v>
      </c>
      <c r="M172" s="55" t="s">
        <v>568</v>
      </c>
    </row>
    <row r="173" spans="1:13" hidden="1" x14ac:dyDescent="0.2">
      <c r="A173" s="55">
        <v>176</v>
      </c>
      <c r="B173" s="56" t="s">
        <v>816</v>
      </c>
      <c r="C173" s="60" t="s">
        <v>817</v>
      </c>
      <c r="G173" s="55" t="s">
        <v>31</v>
      </c>
      <c r="I173" s="55" t="s">
        <v>818</v>
      </c>
      <c r="M173" s="55" t="s">
        <v>568</v>
      </c>
    </row>
    <row r="174" spans="1:13" x14ac:dyDescent="0.2">
      <c r="A174" s="55">
        <v>177</v>
      </c>
      <c r="B174" s="56" t="s">
        <v>820</v>
      </c>
      <c r="C174" s="60" t="s">
        <v>819</v>
      </c>
      <c r="G174" s="55" t="s">
        <v>31</v>
      </c>
      <c r="H174" s="55" t="s">
        <v>755</v>
      </c>
      <c r="I174" s="55" t="s">
        <v>821</v>
      </c>
      <c r="M174" s="55" t="s">
        <v>568</v>
      </c>
    </row>
    <row r="175" spans="1:13" hidden="1" x14ac:dyDescent="0.2">
      <c r="A175" s="55">
        <v>178</v>
      </c>
      <c r="B175" s="56" t="s">
        <v>822</v>
      </c>
      <c r="C175" s="60" t="s">
        <v>823</v>
      </c>
      <c r="G175" s="55" t="s">
        <v>31</v>
      </c>
      <c r="I175" s="55" t="s">
        <v>824</v>
      </c>
      <c r="M175" s="55" t="s">
        <v>568</v>
      </c>
    </row>
    <row r="176" spans="1:13" hidden="1" x14ac:dyDescent="0.2">
      <c r="A176" s="55">
        <v>179</v>
      </c>
      <c r="B176" s="56" t="s">
        <v>825</v>
      </c>
      <c r="C176" s="60" t="s">
        <v>826</v>
      </c>
      <c r="D176" s="55" t="s">
        <v>827</v>
      </c>
      <c r="E176" s="55" t="s">
        <v>828</v>
      </c>
      <c r="F176" s="55" t="s">
        <v>829</v>
      </c>
      <c r="G176" s="55" t="s">
        <v>830</v>
      </c>
      <c r="I176" s="55" t="s">
        <v>831</v>
      </c>
      <c r="M176" s="55" t="s">
        <v>568</v>
      </c>
    </row>
    <row r="177" spans="1:14" hidden="1" x14ac:dyDescent="0.2">
      <c r="A177" s="55">
        <v>180</v>
      </c>
      <c r="B177" s="56" t="s">
        <v>833</v>
      </c>
      <c r="C177" s="60" t="s">
        <v>832</v>
      </c>
      <c r="D177" s="61" t="s">
        <v>835</v>
      </c>
      <c r="E177" s="55" t="s">
        <v>834</v>
      </c>
      <c r="F177" s="55" t="s">
        <v>836</v>
      </c>
      <c r="G177" s="55" t="s">
        <v>31</v>
      </c>
      <c r="H177" s="55" t="s">
        <v>755</v>
      </c>
      <c r="M177" s="55" t="s">
        <v>568</v>
      </c>
    </row>
    <row r="178" spans="1:14" hidden="1" x14ac:dyDescent="0.2">
      <c r="A178" s="55">
        <v>181</v>
      </c>
      <c r="B178" s="56" t="s">
        <v>838</v>
      </c>
      <c r="C178" s="55" t="s">
        <v>837</v>
      </c>
      <c r="E178" s="55" t="s">
        <v>839</v>
      </c>
      <c r="F178" s="55" t="s">
        <v>840</v>
      </c>
      <c r="G178" s="55" t="s">
        <v>31</v>
      </c>
      <c r="I178" s="55" t="s">
        <v>841</v>
      </c>
      <c r="M178" s="55" t="s">
        <v>568</v>
      </c>
    </row>
    <row r="179" spans="1:14" ht="15" hidden="1" x14ac:dyDescent="0.25">
      <c r="A179" s="55">
        <v>182</v>
      </c>
      <c r="B179" s="94" t="s">
        <v>842</v>
      </c>
      <c r="C179" s="95" t="s">
        <v>843</v>
      </c>
      <c r="D179" t="s">
        <v>844</v>
      </c>
      <c r="E179" t="s">
        <v>845</v>
      </c>
      <c r="F179" t="s">
        <v>846</v>
      </c>
      <c r="G179" t="s">
        <v>31</v>
      </c>
      <c r="H179" t="s">
        <v>559</v>
      </c>
      <c r="I179" t="s">
        <v>847</v>
      </c>
      <c r="J179"/>
      <c r="K179"/>
      <c r="L179"/>
      <c r="M179" t="s">
        <v>568</v>
      </c>
      <c r="N179"/>
    </row>
    <row r="180" spans="1:14" hidden="1" x14ac:dyDescent="0.2">
      <c r="A180" s="55">
        <v>183</v>
      </c>
      <c r="B180" s="56" t="s">
        <v>849</v>
      </c>
      <c r="C180" s="55" t="s">
        <v>848</v>
      </c>
      <c r="D180" s="55" t="s">
        <v>850</v>
      </c>
      <c r="E180" s="55" t="s">
        <v>851</v>
      </c>
      <c r="F180" s="55" t="s">
        <v>45</v>
      </c>
      <c r="G180" s="55" t="s">
        <v>31</v>
      </c>
      <c r="I180" s="55" t="s">
        <v>852</v>
      </c>
      <c r="M180" s="55" t="s">
        <v>568</v>
      </c>
    </row>
    <row r="181" spans="1:14" hidden="1" x14ac:dyDescent="0.2">
      <c r="A181" s="55">
        <v>184</v>
      </c>
      <c r="B181" s="56" t="s">
        <v>854</v>
      </c>
      <c r="C181" s="55" t="s">
        <v>853</v>
      </c>
      <c r="D181" s="55" t="s">
        <v>855</v>
      </c>
      <c r="E181" s="55" t="s">
        <v>856</v>
      </c>
      <c r="F181" s="55" t="s">
        <v>575</v>
      </c>
      <c r="G181" s="55" t="s">
        <v>31</v>
      </c>
      <c r="H181" s="55" t="s">
        <v>559</v>
      </c>
      <c r="I181" s="55" t="s">
        <v>857</v>
      </c>
      <c r="M181" s="55" t="s">
        <v>568</v>
      </c>
    </row>
    <row r="182" spans="1:14" hidden="1" x14ac:dyDescent="0.2">
      <c r="A182" s="55">
        <v>185</v>
      </c>
    </row>
    <row r="183" spans="1:14" hidden="1" x14ac:dyDescent="0.2">
      <c r="A183" s="55">
        <v>186</v>
      </c>
    </row>
    <row r="184" spans="1:14" hidden="1" x14ac:dyDescent="0.2">
      <c r="A184" s="55">
        <v>187</v>
      </c>
    </row>
    <row r="185" spans="1:14" hidden="1" x14ac:dyDescent="0.2">
      <c r="A185" s="55">
        <v>188</v>
      </c>
    </row>
    <row r="186" spans="1:14" hidden="1" x14ac:dyDescent="0.2">
      <c r="A186" s="55">
        <v>189</v>
      </c>
    </row>
    <row r="187" spans="1:14" hidden="1" x14ac:dyDescent="0.2">
      <c r="A187" s="55">
        <v>190</v>
      </c>
    </row>
    <row r="188" spans="1:14" hidden="1" x14ac:dyDescent="0.2">
      <c r="A188" s="55">
        <v>191</v>
      </c>
    </row>
    <row r="189" spans="1:14" hidden="1" x14ac:dyDescent="0.2">
      <c r="A189" s="55">
        <v>192</v>
      </c>
    </row>
    <row r="190" spans="1:14" hidden="1" x14ac:dyDescent="0.2">
      <c r="A190" s="55">
        <v>193</v>
      </c>
    </row>
    <row r="191" spans="1:14" hidden="1" x14ac:dyDescent="0.2">
      <c r="A191" s="55">
        <v>194</v>
      </c>
    </row>
    <row r="192" spans="1:14" hidden="1" x14ac:dyDescent="0.2">
      <c r="A192" s="55">
        <v>195</v>
      </c>
    </row>
    <row r="193" spans="1:1" hidden="1" x14ac:dyDescent="0.2">
      <c r="A193" s="55">
        <v>196</v>
      </c>
    </row>
    <row r="194" spans="1:1" hidden="1" x14ac:dyDescent="0.2">
      <c r="A194" s="55">
        <v>197</v>
      </c>
    </row>
    <row r="195" spans="1:1" hidden="1" x14ac:dyDescent="0.2">
      <c r="A195" s="55">
        <v>198</v>
      </c>
    </row>
    <row r="196" spans="1:1" hidden="1" x14ac:dyDescent="0.2">
      <c r="A196" s="55">
        <v>199</v>
      </c>
    </row>
    <row r="197" spans="1:1" hidden="1" x14ac:dyDescent="0.2">
      <c r="A197" s="55">
        <v>200</v>
      </c>
    </row>
    <row r="198" spans="1:1" hidden="1" x14ac:dyDescent="0.2">
      <c r="A198" s="55">
        <v>201</v>
      </c>
    </row>
    <row r="199" spans="1:1" hidden="1" x14ac:dyDescent="0.2">
      <c r="A199" s="55">
        <v>202</v>
      </c>
    </row>
    <row r="200" spans="1:1" hidden="1" x14ac:dyDescent="0.2">
      <c r="A200" s="55">
        <v>203</v>
      </c>
    </row>
    <row r="201" spans="1:1" hidden="1" x14ac:dyDescent="0.2">
      <c r="A201" s="55">
        <v>204</v>
      </c>
    </row>
    <row r="202" spans="1:1" hidden="1" x14ac:dyDescent="0.2">
      <c r="A202" s="55">
        <v>205</v>
      </c>
    </row>
    <row r="203" spans="1:1" hidden="1" x14ac:dyDescent="0.2">
      <c r="A203" s="55">
        <v>206</v>
      </c>
    </row>
    <row r="204" spans="1:1" hidden="1" x14ac:dyDescent="0.2">
      <c r="A204" s="55">
        <v>207</v>
      </c>
    </row>
    <row r="205" spans="1:1" hidden="1" x14ac:dyDescent="0.2">
      <c r="A205" s="55">
        <v>208</v>
      </c>
    </row>
    <row r="206" spans="1:1" hidden="1" x14ac:dyDescent="0.2">
      <c r="A206" s="55">
        <v>209</v>
      </c>
    </row>
    <row r="207" spans="1:1" hidden="1" x14ac:dyDescent="0.2">
      <c r="A207" s="55">
        <v>210</v>
      </c>
    </row>
    <row r="208" spans="1:1" hidden="1" x14ac:dyDescent="0.2">
      <c r="A208" s="55">
        <v>211</v>
      </c>
    </row>
    <row r="209" spans="1:1" hidden="1" x14ac:dyDescent="0.2">
      <c r="A209" s="55">
        <v>212</v>
      </c>
    </row>
    <row r="210" spans="1:1" hidden="1" x14ac:dyDescent="0.2">
      <c r="A210" s="55">
        <v>213</v>
      </c>
    </row>
    <row r="211" spans="1:1" hidden="1" x14ac:dyDescent="0.2">
      <c r="A211" s="55">
        <v>214</v>
      </c>
    </row>
    <row r="212" spans="1:1" hidden="1" x14ac:dyDescent="0.2">
      <c r="A212" s="55">
        <v>215</v>
      </c>
    </row>
    <row r="213" spans="1:1" hidden="1" x14ac:dyDescent="0.2">
      <c r="A213" s="55">
        <v>216</v>
      </c>
    </row>
    <row r="214" spans="1:1" hidden="1" x14ac:dyDescent="0.2">
      <c r="A214" s="55">
        <v>217</v>
      </c>
    </row>
    <row r="215" spans="1:1" hidden="1" x14ac:dyDescent="0.2">
      <c r="A215" s="55">
        <v>218</v>
      </c>
    </row>
    <row r="216" spans="1:1" hidden="1" x14ac:dyDescent="0.2">
      <c r="A216" s="55">
        <v>219</v>
      </c>
    </row>
    <row r="217" spans="1:1" hidden="1" x14ac:dyDescent="0.2">
      <c r="A217" s="55">
        <v>220</v>
      </c>
    </row>
    <row r="218" spans="1:1" hidden="1" x14ac:dyDescent="0.2">
      <c r="A218" s="55">
        <v>221</v>
      </c>
    </row>
    <row r="219" spans="1:1" hidden="1" x14ac:dyDescent="0.2">
      <c r="A219" s="55">
        <v>222</v>
      </c>
    </row>
    <row r="220" spans="1:1" hidden="1" x14ac:dyDescent="0.2">
      <c r="A220" s="55">
        <v>223</v>
      </c>
    </row>
    <row r="221" spans="1:1" hidden="1" x14ac:dyDescent="0.2">
      <c r="A221" s="55">
        <v>224</v>
      </c>
    </row>
    <row r="222" spans="1:1" hidden="1" x14ac:dyDescent="0.2">
      <c r="A222" s="55">
        <v>225</v>
      </c>
    </row>
    <row r="223" spans="1:1" hidden="1" x14ac:dyDescent="0.2">
      <c r="A223" s="55">
        <v>226</v>
      </c>
    </row>
    <row r="224" spans="1:1" hidden="1" x14ac:dyDescent="0.2">
      <c r="A224" s="55">
        <v>227</v>
      </c>
    </row>
    <row r="225" spans="1:1" hidden="1" x14ac:dyDescent="0.2">
      <c r="A225" s="55">
        <v>228</v>
      </c>
    </row>
    <row r="226" spans="1:1" hidden="1" x14ac:dyDescent="0.2">
      <c r="A226" s="55">
        <v>229</v>
      </c>
    </row>
    <row r="227" spans="1:1" hidden="1" x14ac:dyDescent="0.2">
      <c r="A227" s="55">
        <v>230</v>
      </c>
    </row>
    <row r="228" spans="1:1" hidden="1" x14ac:dyDescent="0.2">
      <c r="A228" s="55">
        <v>231</v>
      </c>
    </row>
    <row r="229" spans="1:1" hidden="1" x14ac:dyDescent="0.2">
      <c r="A229" s="55">
        <v>232</v>
      </c>
    </row>
    <row r="230" spans="1:1" hidden="1" x14ac:dyDescent="0.2">
      <c r="A230" s="55">
        <v>233</v>
      </c>
    </row>
    <row r="231" spans="1:1" hidden="1" x14ac:dyDescent="0.2">
      <c r="A231" s="55">
        <v>234</v>
      </c>
    </row>
    <row r="232" spans="1:1" hidden="1" x14ac:dyDescent="0.2">
      <c r="A232" s="55">
        <v>235</v>
      </c>
    </row>
    <row r="233" spans="1:1" hidden="1" x14ac:dyDescent="0.2">
      <c r="A233" s="55">
        <v>236</v>
      </c>
    </row>
    <row r="234" spans="1:1" hidden="1" x14ac:dyDescent="0.2">
      <c r="A234" s="55">
        <v>237</v>
      </c>
    </row>
    <row r="235" spans="1:1" hidden="1" x14ac:dyDescent="0.2">
      <c r="A235" s="55">
        <v>238</v>
      </c>
    </row>
    <row r="236" spans="1:1" hidden="1" x14ac:dyDescent="0.2">
      <c r="A236" s="55">
        <v>239</v>
      </c>
    </row>
    <row r="237" spans="1:1" hidden="1" x14ac:dyDescent="0.2">
      <c r="A237" s="55">
        <v>240</v>
      </c>
    </row>
    <row r="238" spans="1:1" hidden="1" x14ac:dyDescent="0.2">
      <c r="A238" s="55">
        <v>241</v>
      </c>
    </row>
    <row r="239" spans="1:1" hidden="1" x14ac:dyDescent="0.2">
      <c r="A239" s="55">
        <v>242</v>
      </c>
    </row>
    <row r="240" spans="1:1" hidden="1" x14ac:dyDescent="0.2">
      <c r="A240" s="55">
        <v>243</v>
      </c>
    </row>
    <row r="241" spans="1:1" hidden="1" x14ac:dyDescent="0.2">
      <c r="A241" s="55">
        <v>244</v>
      </c>
    </row>
    <row r="242" spans="1:1" hidden="1" x14ac:dyDescent="0.2">
      <c r="A242" s="55">
        <v>245</v>
      </c>
    </row>
    <row r="243" spans="1:1" hidden="1" x14ac:dyDescent="0.2">
      <c r="A243" s="55">
        <v>246</v>
      </c>
    </row>
    <row r="244" spans="1:1" hidden="1" x14ac:dyDescent="0.2">
      <c r="A244" s="55">
        <v>247</v>
      </c>
    </row>
    <row r="245" spans="1:1" hidden="1" x14ac:dyDescent="0.2">
      <c r="A245" s="55">
        <v>248</v>
      </c>
    </row>
    <row r="246" spans="1:1" hidden="1" x14ac:dyDescent="0.2">
      <c r="A246" s="55">
        <v>249</v>
      </c>
    </row>
    <row r="247" spans="1:1" hidden="1" x14ac:dyDescent="0.2">
      <c r="A247" s="55">
        <v>250</v>
      </c>
    </row>
    <row r="248" spans="1:1" hidden="1" x14ac:dyDescent="0.2">
      <c r="A248" s="55">
        <v>251</v>
      </c>
    </row>
    <row r="249" spans="1:1" hidden="1" x14ac:dyDescent="0.2">
      <c r="A249" s="55">
        <v>252</v>
      </c>
    </row>
    <row r="250" spans="1:1" hidden="1" x14ac:dyDescent="0.2">
      <c r="A250" s="55">
        <v>253</v>
      </c>
    </row>
    <row r="251" spans="1:1" hidden="1" x14ac:dyDescent="0.2">
      <c r="A251" s="55">
        <v>254</v>
      </c>
    </row>
    <row r="252" spans="1:1" hidden="1" x14ac:dyDescent="0.2">
      <c r="A252" s="55">
        <v>255</v>
      </c>
    </row>
    <row r="253" spans="1:1" hidden="1" x14ac:dyDescent="0.2">
      <c r="A253" s="55">
        <v>256</v>
      </c>
    </row>
    <row r="254" spans="1:1" hidden="1" x14ac:dyDescent="0.2">
      <c r="A254" s="55">
        <v>257</v>
      </c>
    </row>
    <row r="255" spans="1:1" hidden="1" x14ac:dyDescent="0.2">
      <c r="A255" s="55">
        <v>258</v>
      </c>
    </row>
    <row r="256" spans="1:1" hidden="1" x14ac:dyDescent="0.2">
      <c r="A256" s="55">
        <v>259</v>
      </c>
    </row>
    <row r="257" spans="1:1" hidden="1" x14ac:dyDescent="0.2">
      <c r="A257" s="55">
        <v>260</v>
      </c>
    </row>
    <row r="258" spans="1:1" hidden="1" x14ac:dyDescent="0.2">
      <c r="A258" s="55">
        <v>261</v>
      </c>
    </row>
    <row r="259" spans="1:1" hidden="1" x14ac:dyDescent="0.2">
      <c r="A259" s="55">
        <v>262</v>
      </c>
    </row>
    <row r="260" spans="1:1" hidden="1" x14ac:dyDescent="0.2">
      <c r="A260" s="55">
        <v>263</v>
      </c>
    </row>
    <row r="261" spans="1:1" hidden="1" x14ac:dyDescent="0.2">
      <c r="A261" s="55">
        <v>264</v>
      </c>
    </row>
    <row r="262" spans="1:1" hidden="1" x14ac:dyDescent="0.2">
      <c r="A262" s="55">
        <v>265</v>
      </c>
    </row>
    <row r="263" spans="1:1" hidden="1" x14ac:dyDescent="0.2">
      <c r="A263" s="55">
        <v>266</v>
      </c>
    </row>
    <row r="264" spans="1:1" hidden="1" x14ac:dyDescent="0.2">
      <c r="A264" s="55">
        <v>267</v>
      </c>
    </row>
    <row r="265" spans="1:1" hidden="1" x14ac:dyDescent="0.2">
      <c r="A265" s="55">
        <v>268</v>
      </c>
    </row>
    <row r="266" spans="1:1" hidden="1" x14ac:dyDescent="0.2">
      <c r="A266" s="55">
        <v>269</v>
      </c>
    </row>
    <row r="267" spans="1:1" hidden="1" x14ac:dyDescent="0.2">
      <c r="A267" s="55">
        <v>270</v>
      </c>
    </row>
    <row r="268" spans="1:1" hidden="1" x14ac:dyDescent="0.2">
      <c r="A268" s="55">
        <v>271</v>
      </c>
    </row>
    <row r="269" spans="1:1" hidden="1" x14ac:dyDescent="0.2">
      <c r="A269" s="55">
        <v>272</v>
      </c>
    </row>
    <row r="270" spans="1:1" hidden="1" x14ac:dyDescent="0.2">
      <c r="A270" s="55">
        <v>273</v>
      </c>
    </row>
    <row r="271" spans="1:1" hidden="1" x14ac:dyDescent="0.2">
      <c r="A271" s="55">
        <v>274</v>
      </c>
    </row>
    <row r="272" spans="1:1" hidden="1" x14ac:dyDescent="0.2">
      <c r="A272" s="55">
        <v>275</v>
      </c>
    </row>
    <row r="273" spans="1:3" hidden="1" x14ac:dyDescent="0.2">
      <c r="A273" s="55">
        <v>276</v>
      </c>
    </row>
    <row r="274" spans="1:3" hidden="1" x14ac:dyDescent="0.2">
      <c r="A274" s="55">
        <v>277</v>
      </c>
    </row>
    <row r="275" spans="1:3" hidden="1" x14ac:dyDescent="0.2">
      <c r="A275" s="55">
        <v>278</v>
      </c>
    </row>
    <row r="276" spans="1:3" hidden="1" x14ac:dyDescent="0.2">
      <c r="A276" s="55">
        <v>279</v>
      </c>
    </row>
    <row r="277" spans="1:3" hidden="1" x14ac:dyDescent="0.2">
      <c r="A277" s="55">
        <v>280</v>
      </c>
    </row>
    <row r="278" spans="1:3" hidden="1" x14ac:dyDescent="0.2">
      <c r="A278" s="55">
        <v>281</v>
      </c>
    </row>
    <row r="279" spans="1:3" hidden="1" x14ac:dyDescent="0.2">
      <c r="A279" s="55">
        <v>282</v>
      </c>
    </row>
    <row r="280" spans="1:3" hidden="1" x14ac:dyDescent="0.2">
      <c r="A280" s="55">
        <v>283</v>
      </c>
    </row>
    <row r="281" spans="1:3" hidden="1" x14ac:dyDescent="0.2">
      <c r="A281" s="55">
        <v>284</v>
      </c>
    </row>
    <row r="282" spans="1:3" hidden="1" x14ac:dyDescent="0.2">
      <c r="A282" s="55">
        <v>285</v>
      </c>
    </row>
    <row r="284" spans="1:3" x14ac:dyDescent="0.2">
      <c r="C284" s="56"/>
    </row>
  </sheetData>
  <autoFilter ref="A1:M282">
    <filterColumn colId="2">
      <filters>
        <filter val="ARRIGONI METALURGICA"/>
        <filter val="METALF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2015-12-03T13:18:35Z</cp:lastPrinted>
  <dcterms:created xsi:type="dcterms:W3CDTF">2013-07-12T05:01:37Z</dcterms:created>
  <dcterms:modified xsi:type="dcterms:W3CDTF">2015-12-03T15:06:53Z</dcterms:modified>
</cp:coreProperties>
</file>