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480" windowHeight="7815" activeTab="0"/>
  </bookViews>
  <sheets>
    <sheet name="COTIZACION" sheetId="1" r:id="rId1"/>
  </sheets>
  <definedNames>
    <definedName name="_xlnm.Print_Area" localSheetId="0">'COTIZACION'!$B$1:$J$33</definedName>
    <definedName name="CLIENTES">#REF!</definedName>
    <definedName name="COTIZADO">'COTIZACION'!$K$10:$R$28</definedName>
    <definedName name="VENTAFINAL">'COTIZACION'!$R$11:$R$28</definedName>
    <definedName name="Z_E08BD4BD_63D8_41E6_9AED_1C81DE76C4C8_.wvu.PrintArea" localSheetId="0" hidden="1" comment="PRECIO OFERTADO A CLIENTE">'COTIZACION'!$B$1:$J$33</definedName>
  </definedNames>
  <calcPr fullCalcOnLoad="1"/>
</workbook>
</file>

<file path=xl/sharedStrings.xml><?xml version="1.0" encoding="utf-8"?>
<sst xmlns="http://schemas.openxmlformats.org/spreadsheetml/2006/main" count="56" uniqueCount="48">
  <si>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</si>
  <si>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</si>
  <si>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</si>
  <si>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</si>
  <si>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</si>
  <si>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</si>
  <si>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</si>
  <si>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</si>
  <si>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</si>
  <si>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</si>
  <si>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</si>
  <si>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</si>
  <si>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</si>
  <si>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</si>
  <si>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</si>
  <si>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</si>
  <si>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</si>
  <si>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</si>
  <si>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</si>
  <si>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</si>
  <si>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</si>
  <si>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</si>
  <si>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</si>
  <si>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</si>
  <si>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</si>
  <si>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</si>
  <si>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</si>
  <si>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</si>
  <si>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Claudia Rivera</t>
  </si>
  <si>
    <t>Industria de. Alimentos</t>
  </si>
  <si>
    <t>30 días</t>
  </si>
  <si>
    <t>FLETE</t>
  </si>
  <si>
    <t>ENTREGA INMEDIATA</t>
  </si>
  <si>
    <t>UNILEVER</t>
  </si>
  <si>
    <t>JAVIER  URETA</t>
  </si>
  <si>
    <t>UNICAL</t>
  </si>
  <si>
    <t>96568090-K</t>
  </si>
  <si>
    <t>PANAMERICANA NORTE</t>
  </si>
  <si>
    <t>CONCHALI</t>
  </si>
  <si>
    <t>SANTIAGO</t>
  </si>
  <si>
    <t>CALEFACTOR  330W-240V-155X10 MM.</t>
  </si>
  <si>
    <t>O'RING 2-110 EPDM</t>
  </si>
  <si>
    <t>O'RING 2-113 EPDM</t>
  </si>
  <si>
    <t>O'RING 2-204 EPDM</t>
  </si>
  <si>
    <t>O'RING 2-119 EPDM</t>
  </si>
  <si>
    <t>O'RING 2-225 EPDM</t>
  </si>
  <si>
    <t>O'RING 2-214 EPDM</t>
  </si>
  <si>
    <t>GOMAS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</si>
</sst>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32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20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/>
    </border>
    <border>
      <left style="medium"/>
      <right style="medium"/>
      <top>
        <color indexed="63"/>
      </top>
      <bottom/>
    </border>
    <border>
      <left/>
      <right style="medium"/>
      <top/>
      <bottom>
        <color indexed="63"/>
      </bottom>
    </border>
    <border>
      <left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6" fillId="7" borderId="1" applyNumberFormat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0" fillId="24" borderId="10" xfId="0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2" fillId="24" borderId="11" xfId="0" applyFont="1" applyFill="1" applyBorder="1" applyAlignment="1" applyProtection="1">
      <alignment vertical="top" wrapText="1"/>
      <protection locked="0"/>
    </xf>
    <xf numFmtId="0" fontId="2" fillId="24" borderId="11" xfId="0" applyFont="1" applyFill="1" applyBorder="1" applyAlignment="1" applyProtection="1">
      <alignment horizontal="center" vertical="top" wrapText="1"/>
      <protection locked="0"/>
    </xf>
    <xf numFmtId="0" fontId="2" fillId="24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4" borderId="14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 horizontal="left" vertical="center" wrapText="1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5" xfId="0" applyFill="1" applyBorder="1" applyAlignment="1" applyProtection="1">
      <alignment horizontal="center"/>
      <protection locked="0"/>
    </xf>
    <xf numFmtId="0" fontId="3" fillId="24" borderId="14" xfId="0" applyFont="1" applyFill="1" applyBorder="1" applyAlignment="1" applyProtection="1">
      <alignment/>
      <protection locked="0"/>
    </xf>
    <xf numFmtId="0" fontId="3" fillId="24" borderId="0" xfId="0" applyFont="1" applyFill="1" applyBorder="1" applyAlignment="1" applyProtection="1">
      <alignment/>
      <protection locked="0"/>
    </xf>
    <xf numFmtId="0" fontId="3" fillId="24" borderId="0" xfId="0" applyFont="1" applyFill="1" applyBorder="1" applyAlignment="1" applyProtection="1">
      <alignment horizontal="left" vertical="center" wrapText="1"/>
      <protection locked="0"/>
    </xf>
    <xf numFmtId="0" fontId="3" fillId="24" borderId="0" xfId="0" applyFont="1" applyFill="1" applyBorder="1" applyAlignment="1" applyProtection="1">
      <alignment horizontal="center" vertical="center"/>
      <protection locked="0"/>
    </xf>
    <xf numFmtId="164" fontId="3" fillId="24" borderId="0" xfId="0" applyNumberFormat="1" applyFont="1" applyFill="1" applyBorder="1" applyAlignment="1" applyProtection="1">
      <alignment horizontal="center" vertical="center"/>
      <protection locked="0"/>
    </xf>
    <xf numFmtId="14" fontId="4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21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3" fillId="24" borderId="23" xfId="0" applyFont="1" applyFill="1" applyBorder="1" applyAlignment="1" applyProtection="1">
      <alignment/>
      <protection locked="0"/>
    </xf>
    <xf numFmtId="3" fontId="6" fillId="0" borderId="20" xfId="0" applyNumberFormat="1" applyFont="1" applyBorder="1" applyAlignment="1" applyProtection="1">
      <alignment/>
      <protection/>
    </xf>
    <xf numFmtId="0" fontId="7" fillId="24" borderId="10" xfId="0" applyFont="1" applyFill="1" applyBorder="1" applyAlignment="1" applyProtection="1">
      <alignment/>
      <protection locked="0"/>
    </xf>
    <xf numFmtId="0" fontId="7" fillId="24" borderId="11" xfId="0" applyFont="1" applyFill="1" applyBorder="1" applyAlignment="1" applyProtection="1">
      <alignment/>
      <protection locked="0"/>
    </xf>
    <xf numFmtId="0" fontId="8" fillId="24" borderId="11" xfId="0" applyFont="1" applyFill="1" applyBorder="1" applyAlignment="1" applyProtection="1">
      <alignment/>
      <protection locked="0"/>
    </xf>
    <xf numFmtId="0" fontId="8" fillId="24" borderId="11" xfId="0" applyFont="1" applyFill="1" applyBorder="1" applyAlignment="1" applyProtection="1">
      <alignment horizontal="center"/>
      <protection locked="0"/>
    </xf>
    <xf numFmtId="0" fontId="7" fillId="24" borderId="14" xfId="0" applyFont="1" applyFill="1" applyBorder="1" applyAlignment="1" applyProtection="1">
      <alignment/>
      <protection locked="0"/>
    </xf>
    <xf numFmtId="0" fontId="7" fillId="24" borderId="0" xfId="0" applyFont="1" applyFill="1" applyBorder="1" applyAlignment="1" applyProtection="1">
      <alignment/>
      <protection locked="0"/>
    </xf>
    <xf numFmtId="0" fontId="8" fillId="24" borderId="0" xfId="0" applyFont="1" applyFill="1" applyBorder="1" applyAlignment="1" applyProtection="1">
      <alignment horizontal="left"/>
      <protection locked="0"/>
    </xf>
    <xf numFmtId="0" fontId="9" fillId="24" borderId="15" xfId="45" applyFont="1" applyFill="1" applyBorder="1" applyAlignment="1" applyProtection="1">
      <alignment horizontal="left"/>
      <protection/>
    </xf>
    <xf numFmtId="164" fontId="10" fillId="24" borderId="15" xfId="0" applyNumberFormat="1" applyFont="1" applyFill="1" applyBorder="1" applyAlignment="1" applyProtection="1">
      <alignment horizontal="left" vertical="center"/>
      <protection/>
    </xf>
    <xf numFmtId="0" fontId="7" fillId="24" borderId="24" xfId="0" applyFont="1" applyFill="1" applyBorder="1" applyAlignment="1" applyProtection="1">
      <alignment/>
      <protection locked="0"/>
    </xf>
    <xf numFmtId="0" fontId="7" fillId="24" borderId="23" xfId="0" applyFont="1" applyFill="1" applyBorder="1" applyAlignment="1" applyProtection="1">
      <alignment/>
      <protection locked="0"/>
    </xf>
    <xf numFmtId="0" fontId="10" fillId="24" borderId="23" xfId="0" applyFont="1" applyFill="1" applyBorder="1" applyAlignment="1" applyProtection="1">
      <alignment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11" fillId="24" borderId="14" xfId="0" applyFont="1" applyFill="1" applyBorder="1" applyAlignment="1" applyProtection="1">
      <alignment/>
      <protection locked="0"/>
    </xf>
    <xf numFmtId="0" fontId="11" fillId="24" borderId="0" xfId="0" applyFont="1" applyFill="1" applyBorder="1" applyAlignment="1" applyProtection="1">
      <alignment/>
      <protection locked="0"/>
    </xf>
    <xf numFmtId="0" fontId="11" fillId="24" borderId="15" xfId="0" applyFont="1" applyFill="1" applyBorder="1" applyAlignment="1" applyProtection="1">
      <alignment/>
      <protection locked="0"/>
    </xf>
    <xf numFmtId="0" fontId="11" fillId="24" borderId="28" xfId="0" applyFont="1" applyFill="1" applyBorder="1" applyAlignment="1" applyProtection="1">
      <alignment/>
      <protection locked="0"/>
    </xf>
    <xf numFmtId="0" fontId="11" fillId="24" borderId="24" xfId="0" applyFont="1" applyFill="1" applyBorder="1" applyAlignment="1" applyProtection="1">
      <alignment/>
      <protection locked="0"/>
    </xf>
    <xf numFmtId="0" fontId="11" fillId="24" borderId="23" xfId="0" applyFont="1" applyFill="1" applyBorder="1" applyAlignment="1" applyProtection="1">
      <alignment/>
      <protection locked="0"/>
    </xf>
    <xf numFmtId="0" fontId="11" fillId="24" borderId="29" xfId="0" applyFont="1" applyFill="1" applyBorder="1" applyAlignment="1" applyProtection="1">
      <alignment/>
      <protection locked="0"/>
    </xf>
    <xf numFmtId="0" fontId="10" fillId="24" borderId="10" xfId="0" applyFont="1" applyFill="1" applyBorder="1" applyAlignment="1" applyProtection="1">
      <alignment/>
      <protection locked="0"/>
    </xf>
    <xf numFmtId="0" fontId="7" fillId="24" borderId="12" xfId="0" applyFont="1" applyFill="1" applyBorder="1" applyAlignment="1" applyProtection="1">
      <alignment/>
      <protection locked="0"/>
    </xf>
    <xf numFmtId="0" fontId="7" fillId="24" borderId="26" xfId="0" applyFont="1" applyFill="1" applyBorder="1" applyAlignment="1" applyProtection="1">
      <alignment horizontal="right" vertical="center"/>
      <protection locked="0"/>
    </xf>
    <xf numFmtId="0" fontId="7" fillId="24" borderId="11" xfId="0" applyFont="1" applyFill="1" applyBorder="1" applyAlignment="1" applyProtection="1">
      <alignment horizontal="right" vertical="center"/>
      <protection locked="0"/>
    </xf>
    <xf numFmtId="0" fontId="7" fillId="24" borderId="27" xfId="0" applyFont="1" applyFill="1" applyBorder="1" applyAlignment="1" applyProtection="1">
      <alignment horizontal="right"/>
      <protection locked="0"/>
    </xf>
    <xf numFmtId="0" fontId="7" fillId="24" borderId="14" xfId="0" applyFont="1" applyFill="1" applyBorder="1" applyAlignment="1" applyProtection="1">
      <alignment horizontal="right" vertical="center"/>
      <protection locked="0"/>
    </xf>
    <xf numFmtId="0" fontId="7" fillId="24" borderId="0" xfId="0" applyFont="1" applyFill="1" applyBorder="1" applyAlignment="1" applyProtection="1">
      <alignment horizontal="right" vertical="center"/>
      <protection locked="0"/>
    </xf>
    <xf numFmtId="0" fontId="7" fillId="24" borderId="0" xfId="0" applyFont="1" applyFill="1" applyBorder="1" applyAlignment="1" applyProtection="1">
      <alignment horizontal="left" vertical="center"/>
      <protection locked="0"/>
    </xf>
    <xf numFmtId="0" fontId="7" fillId="24" borderId="15" xfId="0" applyFont="1" applyFill="1" applyBorder="1" applyAlignment="1" applyProtection="1">
      <alignment horizontal="right"/>
      <protection locked="0"/>
    </xf>
    <xf numFmtId="9" fontId="7" fillId="24" borderId="30" xfId="0" applyNumberFormat="1" applyFont="1" applyFill="1" applyBorder="1" applyAlignment="1" applyProtection="1">
      <alignment horizontal="right" vertical="center"/>
      <protection locked="0"/>
    </xf>
    <xf numFmtId="9" fontId="7" fillId="24" borderId="0" xfId="0" applyNumberFormat="1" applyFont="1" applyFill="1" applyBorder="1" applyAlignment="1" applyProtection="1">
      <alignment horizontal="right" vertical="center"/>
      <protection locked="0"/>
    </xf>
    <xf numFmtId="9" fontId="7" fillId="24" borderId="31" xfId="0" applyNumberFormat="1" applyFont="1" applyFill="1" applyBorder="1" applyAlignment="1" applyProtection="1">
      <alignment horizontal="center" vertical="center"/>
      <protection locked="0"/>
    </xf>
    <xf numFmtId="0" fontId="7" fillId="24" borderId="15" xfId="0" applyFont="1" applyFill="1" applyBorder="1" applyAlignment="1" applyProtection="1">
      <alignment/>
      <protection locked="0"/>
    </xf>
    <xf numFmtId="0" fontId="7" fillId="24" borderId="30" xfId="0" applyFont="1" applyFill="1" applyBorder="1" applyAlignment="1" applyProtection="1">
      <alignment horizontal="right" vertical="center"/>
      <protection locked="0"/>
    </xf>
    <xf numFmtId="0" fontId="7" fillId="24" borderId="31" xfId="0" applyFont="1" applyFill="1" applyBorder="1" applyAlignment="1" applyProtection="1">
      <alignment horizontal="right"/>
      <protection locked="0"/>
    </xf>
    <xf numFmtId="0" fontId="7" fillId="24" borderId="29" xfId="0" applyFont="1" applyFill="1" applyBorder="1" applyAlignment="1" applyProtection="1">
      <alignment/>
      <protection locked="0"/>
    </xf>
    <xf numFmtId="0" fontId="7" fillId="24" borderId="32" xfId="0" applyFont="1" applyFill="1" applyBorder="1" applyAlignment="1" applyProtection="1">
      <alignment horizontal="right" vertical="center"/>
      <protection locked="0"/>
    </xf>
    <xf numFmtId="0" fontId="7" fillId="24" borderId="23" xfId="0" applyFont="1" applyFill="1" applyBorder="1" applyAlignment="1" applyProtection="1">
      <alignment horizontal="right" vertical="center"/>
      <protection locked="0"/>
    </xf>
    <xf numFmtId="0" fontId="7" fillId="24" borderId="33" xfId="0" applyFont="1" applyFill="1" applyBorder="1" applyAlignment="1" applyProtection="1">
      <alignment horizontal="right"/>
      <protection locked="0"/>
    </xf>
    <xf numFmtId="165" fontId="5" fillId="0" borderId="13" xfId="45" applyNumberFormat="1" applyFont="1" applyFill="1" applyBorder="1" applyAlignment="1" applyProtection="1">
      <alignment horizontal="center" vertical="center"/>
      <protection locked="0"/>
    </xf>
    <xf numFmtId="166" fontId="7" fillId="24" borderId="28" xfId="0" applyNumberFormat="1" applyFont="1" applyFill="1" applyBorder="1" applyAlignment="1" applyProtection="1">
      <alignment horizontal="center"/>
      <protection/>
    </xf>
    <xf numFmtId="166" fontId="7" fillId="24" borderId="34" xfId="0" applyNumberFormat="1" applyFont="1" applyFill="1" applyBorder="1" applyAlignment="1" applyProtection="1">
      <alignment horizontal="center"/>
      <protection/>
    </xf>
    <xf numFmtId="166" fontId="8" fillId="0" borderId="0" xfId="0" applyNumberFormat="1" applyFont="1" applyFill="1" applyBorder="1" applyAlignment="1" applyProtection="1">
      <alignment/>
      <protection/>
    </xf>
    <xf numFmtId="0" fontId="7" fillId="24" borderId="10" xfId="0" applyNumberFormat="1" applyFont="1" applyFill="1" applyBorder="1" applyAlignment="1" applyProtection="1">
      <alignment horizontal="center"/>
      <protection locked="0"/>
    </xf>
    <xf numFmtId="0" fontId="7" fillId="24" borderId="14" xfId="0" applyNumberFormat="1" applyFont="1" applyFill="1" applyBorder="1" applyAlignment="1" applyProtection="1">
      <alignment horizontal="center"/>
      <protection locked="0"/>
    </xf>
    <xf numFmtId="0" fontId="11" fillId="24" borderId="15" xfId="0" applyFont="1" applyFill="1" applyBorder="1" applyAlignment="1" applyProtection="1">
      <alignment horizontal="center"/>
      <protection locked="0"/>
    </xf>
    <xf numFmtId="0" fontId="10" fillId="24" borderId="0" xfId="0" applyFont="1" applyFill="1" applyBorder="1" applyAlignment="1" applyProtection="1">
      <alignment/>
      <protection locked="0"/>
    </xf>
    <xf numFmtId="0" fontId="12" fillId="24" borderId="0" xfId="0" applyFont="1" applyFill="1" applyBorder="1" applyAlignment="1" applyProtection="1">
      <alignment horizontal="left"/>
      <protection/>
    </xf>
    <xf numFmtId="0" fontId="10" fillId="24" borderId="0" xfId="0" applyFont="1" applyFill="1" applyBorder="1" applyAlignment="1" applyProtection="1">
      <alignment horizontal="left"/>
      <protection/>
    </xf>
    <xf numFmtId="166" fontId="12" fillId="24" borderId="15" xfId="0" applyNumberFormat="1" applyFont="1" applyFill="1" applyBorder="1" applyAlignment="1" applyProtection="1">
      <alignment horizontal="left"/>
      <protection/>
    </xf>
    <xf numFmtId="166" fontId="12" fillId="24" borderId="12" xfId="0" applyNumberFormat="1" applyFont="1" applyFill="1" applyBorder="1" applyAlignment="1" applyProtection="1">
      <alignment horizontal="left"/>
      <protection/>
    </xf>
    <xf numFmtId="0" fontId="13" fillId="24" borderId="15" xfId="0" applyFont="1" applyFill="1" applyBorder="1" applyAlignment="1" applyProtection="1">
      <alignment horizontal="center"/>
      <protection locked="0"/>
    </xf>
    <xf numFmtId="0" fontId="13" fillId="24" borderId="12" xfId="0" applyFont="1" applyFill="1" applyBorder="1" applyAlignment="1" applyProtection="1">
      <alignment horizontal="center"/>
      <protection locked="0"/>
    </xf>
    <xf numFmtId="3" fontId="7" fillId="24" borderId="35" xfId="0" applyNumberFormat="1" applyFont="1" applyFill="1" applyBorder="1" applyAlignment="1" applyProtection="1">
      <alignment horizontal="center"/>
      <protection/>
    </xf>
    <xf numFmtId="3" fontId="7" fillId="24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9" fontId="0" fillId="0" borderId="0" xfId="0" applyNumberFormat="1" applyFill="1" applyAlignment="1" applyProtection="1">
      <alignment/>
      <protection locked="0"/>
    </xf>
    <xf numFmtId="3" fontId="7" fillId="24" borderId="28" xfId="0" applyNumberFormat="1" applyFont="1" applyFill="1" applyBorder="1" applyAlignment="1" applyProtection="1">
      <alignment horizontal="center"/>
      <protection/>
    </xf>
    <xf numFmtId="3" fontId="7" fillId="24" borderId="34" xfId="0" applyNumberFormat="1" applyFont="1" applyFill="1" applyBorder="1" applyAlignment="1" applyProtection="1">
      <alignment horizontal="center"/>
      <protection/>
    </xf>
    <xf numFmtId="0" fontId="7" fillId="24" borderId="28" xfId="0" applyFont="1" applyFill="1" applyBorder="1" applyAlignment="1" applyProtection="1">
      <alignment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30" fillId="24" borderId="14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Alignment="1" applyProtection="1">
      <alignment/>
      <protection locked="0"/>
    </xf>
    <xf numFmtId="0" fontId="7" fillId="24" borderId="25" xfId="0" applyFont="1" applyFill="1" applyBorder="1" applyAlignment="1" applyProtection="1">
      <alignment horizontal="center"/>
      <protection locked="0"/>
    </xf>
    <xf numFmtId="6" fontId="3" fillId="0" borderId="0" xfId="0" applyNumberFormat="1" applyFont="1" applyFill="1" applyBorder="1" applyAlignment="1" applyProtection="1">
      <alignment horizontal="center"/>
      <protection locked="0"/>
    </xf>
    <xf numFmtId="3" fontId="6" fillId="0" borderId="0" xfId="0" applyNumberFormat="1" applyFont="1" applyAlignment="1" applyProtection="1">
      <alignment horizontal="center"/>
      <protection locked="0"/>
    </xf>
    <xf numFmtId="3" fontId="6" fillId="0" borderId="0" xfId="0" applyNumberFormat="1" applyFont="1" applyAlignment="1" applyProtection="1">
      <alignment/>
      <protection locked="0"/>
    </xf>
    <xf numFmtId="0" fontId="7" fillId="24" borderId="14" xfId="0" applyFont="1" applyFill="1" applyBorder="1" applyAlignment="1" applyProtection="1">
      <alignment horizontal="left"/>
      <protection locked="0"/>
    </xf>
    <xf numFmtId="0" fontId="7" fillId="24" borderId="0" xfId="0" applyFont="1" applyFill="1" applyBorder="1" applyAlignment="1" applyProtection="1">
      <alignment horizontal="left"/>
      <protection locked="0"/>
    </xf>
    <xf numFmtId="166" fontId="10" fillId="24" borderId="0" xfId="0" applyNumberFormat="1" applyFont="1" applyFill="1" applyBorder="1" applyAlignment="1" applyProtection="1">
      <alignment horizontal="left"/>
      <protection/>
    </xf>
    <xf numFmtId="166" fontId="10" fillId="24" borderId="15" xfId="0" applyNumberFormat="1" applyFont="1" applyFill="1" applyBorder="1" applyAlignment="1" applyProtection="1">
      <alignment horizontal="left"/>
      <protection/>
    </xf>
    <xf numFmtId="166" fontId="8" fillId="24" borderId="0" xfId="0" applyNumberFormat="1" applyFont="1" applyFill="1" applyBorder="1" applyAlignment="1" applyProtection="1">
      <alignment horizontal="left"/>
      <protection/>
    </xf>
    <xf numFmtId="166" fontId="12" fillId="24" borderId="0" xfId="0" applyNumberFormat="1" applyFont="1" applyFill="1" applyBorder="1" applyAlignment="1" applyProtection="1">
      <alignment horizontal="left"/>
      <protection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12" fillId="24" borderId="10" xfId="0" applyFont="1" applyFill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/>
      <protection locked="0"/>
    </xf>
    <xf numFmtId="0" fontId="12" fillId="0" borderId="12" xfId="0" applyFont="1" applyBorder="1" applyAlignment="1" applyProtection="1">
      <alignment/>
      <protection locked="0"/>
    </xf>
    <xf numFmtId="0" fontId="12" fillId="24" borderId="14" xfId="0" applyFont="1" applyFill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15" xfId="0" applyFont="1" applyBorder="1" applyAlignment="1" applyProtection="1">
      <alignment/>
      <protection locked="0"/>
    </xf>
    <xf numFmtId="0" fontId="11" fillId="24" borderId="14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166" fontId="7" fillId="24" borderId="37" xfId="0" applyNumberFormat="1" applyFont="1" applyFill="1" applyBorder="1" applyAlignment="1" applyProtection="1">
      <alignment horizontal="center"/>
      <protection locked="0"/>
    </xf>
    <xf numFmtId="3" fontId="7" fillId="24" borderId="38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 locked="0"/>
    </xf>
    <xf numFmtId="164" fontId="10" fillId="24" borderId="39" xfId="0" applyNumberFormat="1" applyFont="1" applyFill="1" applyBorder="1" applyAlignment="1" applyProtection="1">
      <alignment horizontal="left" vertical="center"/>
      <protection locked="0"/>
    </xf>
    <xf numFmtId="0" fontId="7" fillId="0" borderId="40" xfId="0" applyFont="1" applyBorder="1" applyAlignment="1" applyProtection="1">
      <alignment horizontal="center"/>
      <protection locked="0"/>
    </xf>
    <xf numFmtId="166" fontId="7" fillId="24" borderId="41" xfId="0" applyNumberFormat="1" applyFont="1" applyFill="1" applyBorder="1" applyAlignment="1" applyProtection="1">
      <alignment horizontal="center"/>
      <protection locked="0"/>
    </xf>
    <xf numFmtId="166" fontId="7" fillId="24" borderId="42" xfId="0" applyNumberFormat="1" applyFont="1" applyFill="1" applyBorder="1" applyAlignment="1" applyProtection="1">
      <alignment horizontal="center"/>
      <protection locked="0"/>
    </xf>
    <xf numFmtId="3" fontId="7" fillId="24" borderId="43" xfId="0" applyNumberFormat="1" applyFont="1" applyFill="1" applyBorder="1" applyAlignment="1" applyProtection="1">
      <alignment horizontal="center"/>
      <protection/>
    </xf>
    <xf numFmtId="166" fontId="6" fillId="0" borderId="0" xfId="0" applyNumberFormat="1" applyFont="1" applyBorder="1" applyAlignment="1" applyProtection="1">
      <alignment/>
      <protection locked="0"/>
    </xf>
    <xf numFmtId="0" fontId="7" fillId="24" borderId="28" xfId="0" applyFont="1" applyFill="1" applyBorder="1" applyAlignment="1" applyProtection="1">
      <alignment horizontal="center"/>
      <protection locked="0"/>
    </xf>
    <xf numFmtId="0" fontId="7" fillId="0" borderId="43" xfId="0" applyFont="1" applyBorder="1" applyAlignment="1" applyProtection="1">
      <alignment horizontal="center"/>
      <protection locked="0"/>
    </xf>
    <xf numFmtId="3" fontId="7" fillId="24" borderId="44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2575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  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 . 92797615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crivera@hidroneumatic.cl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 http://www.hidroneumatic.cl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REPUESTOS Y PIEZAS PARA MAQUINAS ENVASADORAS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P18" sqref="P18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0.13671875" style="8" customWidth="1"/>
    <col min="10" max="10" width="19.8515625" style="8" bestFit="1" customWidth="1"/>
    <col min="11" max="11" width="11.8515625" style="8" bestFit="1" customWidth="1"/>
    <col min="12" max="12" width="10.00390625" style="8" customWidth="1"/>
    <col min="13" max="13" width="8.85156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64.5" customHeight="1" thickBot="1">
      <c r="B2" s="9"/>
      <c r="C2" s="10"/>
      <c r="D2" s="10"/>
      <c r="E2" s="10"/>
      <c r="F2" s="11"/>
      <c r="G2" s="12"/>
      <c r="H2" s="12"/>
      <c r="I2" s="13"/>
      <c r="J2" s="76">
        <v>3292</v>
      </c>
      <c r="K2" s="7"/>
      <c r="L2" s="7"/>
    </row>
    <row r="3" spans="2:12" ht="6.75" customHeight="1" thickBot="1">
      <c r="B3" s="14"/>
      <c r="C3" s="15"/>
      <c r="D3" s="33"/>
      <c r="E3" s="15"/>
      <c r="F3" s="16"/>
      <c r="G3" s="17"/>
      <c r="H3" s="17"/>
      <c r="I3" s="18"/>
      <c r="J3" s="19"/>
      <c r="K3" s="7"/>
      <c r="L3" s="7"/>
    </row>
    <row r="4" spans="2:11" ht="15">
      <c r="B4" s="35" t="s">
        <v>6</v>
      </c>
      <c r="C4" s="36"/>
      <c r="D4" s="92" t="s">
        <v>36</v>
      </c>
      <c r="E4" s="36" t="s">
        <v>11</v>
      </c>
      <c r="F4" s="37"/>
      <c r="G4" s="37"/>
      <c r="H4" s="38"/>
      <c r="I4" s="36" t="s">
        <v>9</v>
      </c>
      <c r="J4" s="87"/>
      <c r="K4" s="20"/>
    </row>
    <row r="5" spans="2:11" ht="15">
      <c r="B5" s="39"/>
      <c r="C5" s="40"/>
      <c r="D5" s="41"/>
      <c r="E5" s="107" t="s">
        <v>37</v>
      </c>
      <c r="F5" s="107"/>
      <c r="G5" s="107"/>
      <c r="H5" s="107"/>
      <c r="I5" s="107"/>
      <c r="J5" s="108"/>
      <c r="K5" s="20"/>
    </row>
    <row r="6" spans="2:10" ht="17.25" customHeight="1">
      <c r="B6" s="39" t="s">
        <v>26</v>
      </c>
      <c r="C6" s="40"/>
      <c r="D6" s="85" t="s">
        <v>33</v>
      </c>
      <c r="E6" s="40" t="s">
        <v>7</v>
      </c>
      <c r="F6" s="109" t="s">
        <v>38</v>
      </c>
      <c r="G6" s="109"/>
      <c r="H6" s="109"/>
      <c r="I6" s="79"/>
      <c r="J6" s="42"/>
    </row>
    <row r="7" spans="2:10" ht="15">
      <c r="B7" s="39" t="s">
        <v>24</v>
      </c>
      <c r="C7" s="40"/>
      <c r="D7" s="84" t="s">
        <v>29</v>
      </c>
      <c r="E7" s="40" t="s">
        <v>8</v>
      </c>
      <c r="F7" s="110" t="s">
        <v>39</v>
      </c>
      <c r="G7" s="110"/>
      <c r="H7" s="110"/>
      <c r="I7" s="40" t="s">
        <v>25</v>
      </c>
      <c r="J7" s="86" t="s">
        <v>34</v>
      </c>
    </row>
    <row r="8" spans="2:12" ht="15.75" thickBot="1">
      <c r="B8" s="105" t="s">
        <v>27</v>
      </c>
      <c r="C8" s="106"/>
      <c r="D8" s="84" t="s">
        <v>30</v>
      </c>
      <c r="E8" s="40" t="s">
        <v>10</v>
      </c>
      <c r="F8" s="109" t="s">
        <v>28</v>
      </c>
      <c r="G8" s="109"/>
      <c r="H8" s="109"/>
      <c r="I8" s="40" t="s">
        <v>13</v>
      </c>
      <c r="J8" s="43">
        <f ca="1">TODAY()</f>
        <v>42326</v>
      </c>
      <c r="K8" s="20"/>
      <c r="L8" s="20"/>
    </row>
    <row r="9" spans="2:18" ht="16.5" thickBot="1" thickTop="1">
      <c r="B9" s="44"/>
      <c r="C9" s="45"/>
      <c r="D9" s="46"/>
      <c r="E9" s="45"/>
      <c r="F9" s="46"/>
      <c r="G9" s="46"/>
      <c r="H9" s="46"/>
      <c r="I9" s="45"/>
      <c r="J9" s="126"/>
      <c r="K9" s="20"/>
      <c r="L9" s="94"/>
      <c r="M9" s="100"/>
      <c r="P9" s="21"/>
      <c r="Q9" s="22" t="s">
        <v>20</v>
      </c>
      <c r="R9" s="23" t="s">
        <v>21</v>
      </c>
    </row>
    <row r="10" spans="2:18" ht="15.75" thickBot="1">
      <c r="B10" s="47" t="s">
        <v>1</v>
      </c>
      <c r="C10" s="111" t="s">
        <v>23</v>
      </c>
      <c r="D10" s="112"/>
      <c r="E10" s="113"/>
      <c r="F10" s="48" t="s">
        <v>0</v>
      </c>
      <c r="G10" s="49" t="s">
        <v>22</v>
      </c>
      <c r="H10" s="98" t="s">
        <v>14</v>
      </c>
      <c r="I10" s="127" t="s">
        <v>12</v>
      </c>
      <c r="J10" s="133" t="s">
        <v>2</v>
      </c>
      <c r="K10" s="125" t="s">
        <v>17</v>
      </c>
      <c r="L10" s="24" t="s">
        <v>35</v>
      </c>
      <c r="M10" s="102"/>
      <c r="N10" s="24" t="s">
        <v>31</v>
      </c>
      <c r="O10" s="24"/>
      <c r="P10" s="25" t="s">
        <v>15</v>
      </c>
      <c r="Q10" s="24" t="s">
        <v>18</v>
      </c>
      <c r="R10" s="26" t="s">
        <v>19</v>
      </c>
    </row>
    <row r="11" spans="2:18" ht="15">
      <c r="B11" s="80">
        <v>1</v>
      </c>
      <c r="C11" s="114" t="s">
        <v>40</v>
      </c>
      <c r="D11" s="115"/>
      <c r="E11" s="116"/>
      <c r="F11" s="89">
        <v>10</v>
      </c>
      <c r="G11" s="101" t="s">
        <v>22</v>
      </c>
      <c r="H11" s="77">
        <f>R11</f>
        <v>41950</v>
      </c>
      <c r="I11" s="123">
        <v>45600</v>
      </c>
      <c r="J11" s="130">
        <f>H11*F11</f>
        <v>419500</v>
      </c>
      <c r="K11" s="27">
        <v>1</v>
      </c>
      <c r="L11" s="103">
        <v>21600</v>
      </c>
      <c r="M11" s="104" t="s">
        <v>47</v>
      </c>
      <c r="N11" s="93">
        <v>9550</v>
      </c>
      <c r="O11" s="28"/>
      <c r="P11" s="29">
        <v>1.5</v>
      </c>
      <c r="Q11" s="131">
        <f>L11*P11</f>
        <v>32400</v>
      </c>
      <c r="R11" s="34">
        <f>Q11+N11</f>
        <v>41950</v>
      </c>
    </row>
    <row r="12" spans="2:18" ht="15">
      <c r="B12" s="81">
        <v>2</v>
      </c>
      <c r="C12" s="117" t="s">
        <v>41</v>
      </c>
      <c r="D12" s="118"/>
      <c r="E12" s="119"/>
      <c r="F12" s="88">
        <v>16</v>
      </c>
      <c r="G12" s="132" t="s">
        <v>22</v>
      </c>
      <c r="H12" s="77">
        <f>R12</f>
        <v>2475</v>
      </c>
      <c r="I12" s="128"/>
      <c r="J12" s="134">
        <f aca="true" t="shared" si="0" ref="J12:J17">H12*F12</f>
        <v>39600</v>
      </c>
      <c r="K12" s="27">
        <v>2</v>
      </c>
      <c r="L12" s="93"/>
      <c r="M12" s="28">
        <v>1650</v>
      </c>
      <c r="N12" s="28"/>
      <c r="O12" s="28"/>
      <c r="P12" s="29">
        <v>1.5</v>
      </c>
      <c r="Q12" s="30">
        <f>M12*P12</f>
        <v>2475</v>
      </c>
      <c r="R12" s="34">
        <f>Q12</f>
        <v>2475</v>
      </c>
    </row>
    <row r="13" spans="2:18" ht="15">
      <c r="B13" s="81">
        <v>3</v>
      </c>
      <c r="C13" s="117" t="s">
        <v>42</v>
      </c>
      <c r="D13" s="118"/>
      <c r="E13" s="119"/>
      <c r="F13" s="88">
        <v>16</v>
      </c>
      <c r="G13" s="132" t="s">
        <v>22</v>
      </c>
      <c r="H13" s="77">
        <f>R13</f>
        <v>2580</v>
      </c>
      <c r="I13" s="128">
        <v>0</v>
      </c>
      <c r="J13" s="134">
        <f t="shared" si="0"/>
        <v>41280</v>
      </c>
      <c r="K13" s="27">
        <v>3</v>
      </c>
      <c r="L13" s="28"/>
      <c r="M13" s="28">
        <v>1720</v>
      </c>
      <c r="N13" s="28"/>
      <c r="O13" s="28"/>
      <c r="P13" s="29">
        <v>1.5</v>
      </c>
      <c r="Q13" s="30">
        <f>M13*P13</f>
        <v>2580</v>
      </c>
      <c r="R13" s="34">
        <f>+Q13</f>
        <v>2580</v>
      </c>
    </row>
    <row r="14" spans="2:18" ht="15">
      <c r="B14" s="81">
        <v>4</v>
      </c>
      <c r="C14" s="117" t="s">
        <v>43</v>
      </c>
      <c r="D14" s="118"/>
      <c r="E14" s="119"/>
      <c r="F14" s="88">
        <v>16</v>
      </c>
      <c r="G14" s="132" t="s">
        <v>22</v>
      </c>
      <c r="H14" s="77">
        <f>R14</f>
        <v>1635</v>
      </c>
      <c r="I14" s="128">
        <v>0</v>
      </c>
      <c r="J14" s="134">
        <f t="shared" si="0"/>
        <v>26160</v>
      </c>
      <c r="K14" s="27">
        <v>4</v>
      </c>
      <c r="L14" s="28"/>
      <c r="M14" s="28">
        <v>1090</v>
      </c>
      <c r="N14" s="28"/>
      <c r="O14" s="28"/>
      <c r="P14" s="29">
        <v>1.5</v>
      </c>
      <c r="Q14" s="30">
        <f>M14*P14</f>
        <v>1635</v>
      </c>
      <c r="R14" s="34">
        <f>+Q14</f>
        <v>1635</v>
      </c>
    </row>
    <row r="15" spans="2:18" ht="15">
      <c r="B15" s="81">
        <v>5</v>
      </c>
      <c r="C15" s="117" t="s">
        <v>44</v>
      </c>
      <c r="D15" s="118"/>
      <c r="E15" s="119"/>
      <c r="F15" s="88">
        <v>16</v>
      </c>
      <c r="G15" s="132" t="s">
        <v>22</v>
      </c>
      <c r="H15" s="77">
        <f>R15</f>
        <v>3750</v>
      </c>
      <c r="I15" s="128">
        <v>0</v>
      </c>
      <c r="J15" s="134">
        <f t="shared" si="0"/>
        <v>60000</v>
      </c>
      <c r="K15" s="27">
        <v>5</v>
      </c>
      <c r="L15" s="28"/>
      <c r="M15" s="28">
        <v>2500</v>
      </c>
      <c r="N15" s="28"/>
      <c r="O15" s="28"/>
      <c r="P15" s="29">
        <v>1.5</v>
      </c>
      <c r="Q15" s="30">
        <f>M15*P15</f>
        <v>3750</v>
      </c>
      <c r="R15" s="34">
        <f>+Q15</f>
        <v>3750</v>
      </c>
    </row>
    <row r="16" spans="2:18" ht="15">
      <c r="B16" s="81">
        <v>6</v>
      </c>
      <c r="C16" s="117" t="s">
        <v>45</v>
      </c>
      <c r="D16" s="118"/>
      <c r="E16" s="119"/>
      <c r="F16" s="88">
        <v>16</v>
      </c>
      <c r="G16" s="132" t="s">
        <v>22</v>
      </c>
      <c r="H16" s="77">
        <f>R16</f>
        <v>7200</v>
      </c>
      <c r="I16" s="128">
        <v>0</v>
      </c>
      <c r="J16" s="134">
        <f t="shared" si="0"/>
        <v>115200</v>
      </c>
      <c r="K16" s="27">
        <v>6</v>
      </c>
      <c r="L16" s="28"/>
      <c r="M16" s="28">
        <v>4800</v>
      </c>
      <c r="N16" s="28"/>
      <c r="O16" s="28"/>
      <c r="P16" s="29">
        <v>1.5</v>
      </c>
      <c r="Q16" s="30">
        <f>M16*P16</f>
        <v>7200</v>
      </c>
      <c r="R16" s="34">
        <f>+Q16</f>
        <v>7200</v>
      </c>
    </row>
    <row r="17" spans="2:18" ht="15">
      <c r="B17" s="81">
        <v>7</v>
      </c>
      <c r="C17" s="117" t="s">
        <v>46</v>
      </c>
      <c r="D17" s="118"/>
      <c r="E17" s="119"/>
      <c r="F17" s="88">
        <v>16</v>
      </c>
      <c r="G17" s="132" t="s">
        <v>22</v>
      </c>
      <c r="H17" s="77">
        <f>R17</f>
        <v>2655</v>
      </c>
      <c r="I17" s="128">
        <v>0</v>
      </c>
      <c r="J17" s="134">
        <f t="shared" si="0"/>
        <v>42480</v>
      </c>
      <c r="K17" s="27">
        <v>7</v>
      </c>
      <c r="L17" s="28"/>
      <c r="M17" s="28">
        <v>1770</v>
      </c>
      <c r="N17" s="28"/>
      <c r="O17" s="28"/>
      <c r="P17" s="29">
        <v>1.5</v>
      </c>
      <c r="Q17" s="30">
        <f>M17*P17</f>
        <v>2655</v>
      </c>
      <c r="R17" s="34">
        <f>+Q17</f>
        <v>2655</v>
      </c>
    </row>
    <row r="18" spans="2:18" ht="15">
      <c r="B18" s="81"/>
      <c r="C18" s="117"/>
      <c r="D18" s="118"/>
      <c r="E18" s="119"/>
      <c r="F18" s="88"/>
      <c r="G18" s="97"/>
      <c r="H18" s="77"/>
      <c r="I18" s="128">
        <v>0</v>
      </c>
      <c r="J18" s="124"/>
      <c r="K18" s="27">
        <v>8</v>
      </c>
      <c r="L18" s="28"/>
      <c r="M18" s="28"/>
      <c r="N18" s="28"/>
      <c r="O18" s="28"/>
      <c r="P18" s="29">
        <v>1.3</v>
      </c>
      <c r="Q18" s="30"/>
      <c r="R18" s="34">
        <f aca="true" t="shared" si="1" ref="R13:R21">+Q18*P18</f>
        <v>0</v>
      </c>
    </row>
    <row r="19" spans="2:18" ht="15">
      <c r="B19" s="99">
        <v>9</v>
      </c>
      <c r="C19" s="120"/>
      <c r="D19" s="121"/>
      <c r="E19" s="122"/>
      <c r="F19" s="82"/>
      <c r="G19" s="97"/>
      <c r="H19" s="77">
        <f aca="true" t="shared" si="2" ref="H19:H28">VLOOKUP(B19,COTIZADO,8,FALSE)</f>
        <v>0</v>
      </c>
      <c r="I19" s="128">
        <v>0</v>
      </c>
      <c r="J19" s="95"/>
      <c r="K19" s="27">
        <v>9</v>
      </c>
      <c r="L19" s="28"/>
      <c r="M19" s="28"/>
      <c r="N19" s="28"/>
      <c r="O19" s="28"/>
      <c r="P19" s="29">
        <v>1</v>
      </c>
      <c r="Q19" s="30"/>
      <c r="R19" s="34">
        <f t="shared" si="1"/>
        <v>0</v>
      </c>
    </row>
    <row r="20" spans="2:18" ht="15">
      <c r="B20" s="99">
        <v>10</v>
      </c>
      <c r="C20" s="120"/>
      <c r="D20" s="121"/>
      <c r="E20" s="122"/>
      <c r="F20" s="82"/>
      <c r="G20" s="53"/>
      <c r="H20" s="77">
        <f t="shared" si="2"/>
        <v>0</v>
      </c>
      <c r="I20" s="128">
        <v>0</v>
      </c>
      <c r="J20" s="95"/>
      <c r="K20" s="27">
        <v>10</v>
      </c>
      <c r="L20" s="28"/>
      <c r="M20" s="28"/>
      <c r="N20" s="28"/>
      <c r="O20" s="28"/>
      <c r="P20" s="29">
        <v>1</v>
      </c>
      <c r="Q20" s="30"/>
      <c r="R20" s="34">
        <f t="shared" si="1"/>
        <v>0</v>
      </c>
    </row>
    <row r="21" spans="2:18" ht="15">
      <c r="B21" s="99">
        <v>11</v>
      </c>
      <c r="C21" s="120"/>
      <c r="D21" s="121"/>
      <c r="E21" s="122"/>
      <c r="F21" s="82"/>
      <c r="G21" s="53"/>
      <c r="H21" s="77">
        <f t="shared" si="2"/>
        <v>0</v>
      </c>
      <c r="I21" s="128">
        <v>0</v>
      </c>
      <c r="J21" s="95"/>
      <c r="K21" s="27">
        <v>11</v>
      </c>
      <c r="L21" s="28"/>
      <c r="M21" s="28"/>
      <c r="N21" s="28"/>
      <c r="O21" s="28"/>
      <c r="P21" s="29">
        <v>1</v>
      </c>
      <c r="Q21" s="30"/>
      <c r="R21" s="34">
        <f t="shared" si="1"/>
        <v>0</v>
      </c>
    </row>
    <row r="22" spans="2:18" ht="15">
      <c r="B22" s="99">
        <v>12</v>
      </c>
      <c r="C22" s="120"/>
      <c r="D22" s="121"/>
      <c r="E22" s="122"/>
      <c r="F22" s="82"/>
      <c r="G22" s="53"/>
      <c r="H22" s="77">
        <f t="shared" si="2"/>
        <v>0</v>
      </c>
      <c r="I22" s="128">
        <v>0</v>
      </c>
      <c r="J22" s="95"/>
      <c r="K22" s="27">
        <v>12</v>
      </c>
      <c r="L22" s="28"/>
      <c r="M22" s="28"/>
      <c r="N22" s="28"/>
      <c r="O22" s="28"/>
      <c r="P22" s="29">
        <v>1.5</v>
      </c>
      <c r="Q22" s="30"/>
      <c r="R22" s="34">
        <f aca="true" t="shared" si="3" ref="R22:R28">Q22*P22</f>
        <v>0</v>
      </c>
    </row>
    <row r="23" spans="2:18" ht="15">
      <c r="B23" s="99">
        <v>13</v>
      </c>
      <c r="C23" s="120"/>
      <c r="D23" s="121"/>
      <c r="E23" s="122"/>
      <c r="F23" s="82"/>
      <c r="G23" s="53"/>
      <c r="H23" s="77">
        <f t="shared" si="2"/>
        <v>0</v>
      </c>
      <c r="I23" s="128">
        <v>0</v>
      </c>
      <c r="J23" s="95"/>
      <c r="K23" s="27">
        <v>13</v>
      </c>
      <c r="L23" s="28"/>
      <c r="M23" s="28"/>
      <c r="N23" s="28"/>
      <c r="O23" s="28"/>
      <c r="P23" s="29">
        <v>1.5</v>
      </c>
      <c r="Q23" s="30"/>
      <c r="R23" s="34">
        <f t="shared" si="3"/>
        <v>0</v>
      </c>
    </row>
    <row r="24" spans="2:18" ht="15">
      <c r="B24" s="99">
        <v>14</v>
      </c>
      <c r="C24" s="120"/>
      <c r="D24" s="121"/>
      <c r="E24" s="122"/>
      <c r="F24" s="82"/>
      <c r="G24" s="53"/>
      <c r="H24" s="77">
        <f t="shared" si="2"/>
        <v>0</v>
      </c>
      <c r="I24" s="128">
        <v>0</v>
      </c>
      <c r="J24" s="95"/>
      <c r="K24" s="27">
        <v>14</v>
      </c>
      <c r="L24" s="28"/>
      <c r="M24" s="28"/>
      <c r="N24" s="28"/>
      <c r="O24" s="28"/>
      <c r="P24" s="29">
        <v>1.5</v>
      </c>
      <c r="Q24" s="30"/>
      <c r="R24" s="34">
        <f t="shared" si="3"/>
        <v>0</v>
      </c>
    </row>
    <row r="25" spans="2:18" ht="15">
      <c r="B25" s="99">
        <v>15</v>
      </c>
      <c r="C25" s="50"/>
      <c r="D25" s="51"/>
      <c r="E25" s="52"/>
      <c r="F25" s="82"/>
      <c r="G25" s="53"/>
      <c r="H25" s="77">
        <f t="shared" si="2"/>
        <v>0</v>
      </c>
      <c r="I25" s="128">
        <v>0</v>
      </c>
      <c r="J25" s="95"/>
      <c r="K25" s="27">
        <v>15</v>
      </c>
      <c r="L25" s="28"/>
      <c r="M25" s="28"/>
      <c r="N25" s="28"/>
      <c r="O25" s="28"/>
      <c r="P25" s="29">
        <v>1.5</v>
      </c>
      <c r="Q25" s="30"/>
      <c r="R25" s="34">
        <f t="shared" si="3"/>
        <v>0</v>
      </c>
    </row>
    <row r="26" spans="2:18" ht="15">
      <c r="B26" s="99">
        <v>16</v>
      </c>
      <c r="C26" s="50"/>
      <c r="D26" s="51"/>
      <c r="E26" s="52"/>
      <c r="F26" s="82"/>
      <c r="G26" s="53"/>
      <c r="H26" s="77">
        <f t="shared" si="2"/>
        <v>0</v>
      </c>
      <c r="I26" s="128">
        <v>0</v>
      </c>
      <c r="J26" s="95"/>
      <c r="K26" s="27">
        <v>16</v>
      </c>
      <c r="L26" s="28"/>
      <c r="M26" s="28"/>
      <c r="N26" s="28"/>
      <c r="O26" s="28"/>
      <c r="P26" s="29">
        <v>1.5</v>
      </c>
      <c r="Q26" s="30"/>
      <c r="R26" s="34">
        <f t="shared" si="3"/>
        <v>0</v>
      </c>
    </row>
    <row r="27" spans="2:18" ht="15">
      <c r="B27" s="99">
        <v>17</v>
      </c>
      <c r="C27" s="50"/>
      <c r="D27" s="51"/>
      <c r="E27" s="52"/>
      <c r="F27" s="82"/>
      <c r="G27" s="53"/>
      <c r="H27" s="77">
        <f t="shared" si="2"/>
        <v>0</v>
      </c>
      <c r="I27" s="128">
        <v>0</v>
      </c>
      <c r="J27" s="95"/>
      <c r="K27" s="27">
        <v>17</v>
      </c>
      <c r="L27" s="28"/>
      <c r="M27" s="28"/>
      <c r="N27" s="28"/>
      <c r="O27" s="28"/>
      <c r="P27" s="29">
        <v>1.5</v>
      </c>
      <c r="Q27" s="30"/>
      <c r="R27" s="34">
        <f t="shared" si="3"/>
        <v>0</v>
      </c>
    </row>
    <row r="28" spans="2:18" ht="15.75" thickBot="1">
      <c r="B28" s="99">
        <v>18</v>
      </c>
      <c r="C28" s="54"/>
      <c r="D28" s="55"/>
      <c r="E28" s="56"/>
      <c r="F28" s="82"/>
      <c r="G28" s="53"/>
      <c r="H28" s="78">
        <f t="shared" si="2"/>
        <v>0</v>
      </c>
      <c r="I28" s="129">
        <v>0</v>
      </c>
      <c r="J28" s="96"/>
      <c r="K28" s="27">
        <v>18</v>
      </c>
      <c r="L28" s="28"/>
      <c r="M28" s="28"/>
      <c r="N28" s="28"/>
      <c r="O28" s="28"/>
      <c r="P28" s="31">
        <v>1.5</v>
      </c>
      <c r="Q28" s="32"/>
      <c r="R28" s="34">
        <f t="shared" si="3"/>
        <v>0</v>
      </c>
    </row>
    <row r="29" spans="2:10" ht="15">
      <c r="B29" s="57" t="s">
        <v>16</v>
      </c>
      <c r="C29" s="83"/>
      <c r="D29" s="40"/>
      <c r="E29" s="40"/>
      <c r="F29" s="58"/>
      <c r="G29" s="59" t="s">
        <v>3</v>
      </c>
      <c r="H29" s="60"/>
      <c r="I29" s="61"/>
      <c r="J29" s="90">
        <f>SUM(J11:J28)</f>
        <v>744220</v>
      </c>
    </row>
    <row r="30" spans="2:10" ht="15">
      <c r="B30" s="62"/>
      <c r="C30" s="63"/>
      <c r="D30" s="64" t="s">
        <v>32</v>
      </c>
      <c r="E30" s="40"/>
      <c r="F30" s="65"/>
      <c r="G30" s="66"/>
      <c r="H30" s="67"/>
      <c r="I30" s="68"/>
      <c r="J30" s="90"/>
    </row>
    <row r="31" spans="2:10" ht="15">
      <c r="B31" s="39"/>
      <c r="C31" s="40"/>
      <c r="D31" s="40"/>
      <c r="E31" s="40"/>
      <c r="F31" s="69"/>
      <c r="G31" s="70" t="s">
        <v>4</v>
      </c>
      <c r="H31" s="63"/>
      <c r="I31" s="71"/>
      <c r="J31" s="90">
        <f>J29-J30</f>
        <v>744220</v>
      </c>
    </row>
    <row r="32" spans="2:10" ht="15">
      <c r="B32" s="39"/>
      <c r="C32" s="40"/>
      <c r="D32" s="40"/>
      <c r="E32" s="40"/>
      <c r="F32" s="65"/>
      <c r="G32" s="66">
        <v>0.19</v>
      </c>
      <c r="H32" s="67"/>
      <c r="I32" s="68">
        <v>0.19</v>
      </c>
      <c r="J32" s="90">
        <f>J31*I32</f>
        <v>141401.8</v>
      </c>
    </row>
    <row r="33" spans="2:10" ht="15.75" thickBot="1">
      <c r="B33" s="44"/>
      <c r="C33" s="45"/>
      <c r="D33" s="45"/>
      <c r="E33" s="45"/>
      <c r="F33" s="72"/>
      <c r="G33" s="73" t="s">
        <v>2</v>
      </c>
      <c r="H33" s="74"/>
      <c r="I33" s="75"/>
      <c r="J33" s="91">
        <f>J31+J32</f>
        <v>885621.8</v>
      </c>
    </row>
  </sheetData>
  <sheetProtection formatCells="0"/>
  <mergeCells count="20">
    <mergeCell ref="C23:E23"/>
    <mergeCell ref="C24:E24"/>
    <mergeCell ref="C17:E17"/>
    <mergeCell ref="C18:E18"/>
    <mergeCell ref="C19:E19"/>
    <mergeCell ref="C20:E20"/>
    <mergeCell ref="C21:E21"/>
    <mergeCell ref="C10:E10"/>
    <mergeCell ref="C11:E11"/>
    <mergeCell ref="C16:E16"/>
    <mergeCell ref="C22:E22"/>
    <mergeCell ref="C12:E12"/>
    <mergeCell ref="C13:E13"/>
    <mergeCell ref="C14:E14"/>
    <mergeCell ref="C15:E15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Admin</cp:lastModifiedBy>
  <cp:lastPrinted>2015-11-18T14:11:04Z</cp:lastPrinted>
  <dcterms:created xsi:type="dcterms:W3CDTF">2013-07-12T05:01:37Z</dcterms:created>
  <dcterms:modified xsi:type="dcterms:W3CDTF">2015-11-18T14:11:48Z</dcterms:modified>
  <cp:category/>
  <cp:version/>
  <cp:contentType/>
  <cp:contentStatus/>
</cp:coreProperties>
</file>