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CA64066A-ACE2-59CF-C789-10412C3B3B8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umno\Google Drive\COTIZACIONES\"/>
    </mc:Choice>
  </mc:AlternateContent>
  <bookViews>
    <workbookView xWindow="240" yWindow="375" windowWidth="15600" windowHeight="769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11" i="1"/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11" i="1"/>
  <c r="H12" i="1" l="1"/>
  <c r="J12" i="1" s="1"/>
  <c r="H13" i="1"/>
  <c r="J13" i="1" s="1"/>
  <c r="H14" i="1"/>
  <c r="J14" i="1" s="1"/>
  <c r="H15" i="1"/>
  <c r="J15" i="1" s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<sst xmlns="http://schemas.openxmlformats.org/spreadsheetml/2006/main" count="860" uniqueCount="622">
  <si>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</si>
  <si>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</si>
  <si>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</si>
  <si>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</si>
  <si>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</si>
  <si>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</si>
  <si>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</si>
  <si>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</si>
  <si>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</si>
  <si>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</si>
  <si>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</si>
  <si>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</si>
  <si>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</si>
  <si>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</si>
  <si>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</si>
  <si>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</si>
  <si>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</si>
  <si>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</si>
  <si>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</si>
  <si>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</si>
  <si>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</si>
  <si>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</si>
  <si>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</si>
  <si>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</si>
  <si>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</si>
  <si>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</si>
  <si>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</si>
  <si>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</si>
  <si>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</si>
  <si>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</si>
  <si>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</si>
  <si>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</si>
  <si>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</si>
  <si>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</si>
  <si>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</si>
  <si>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</si>
  <si>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</si>
  <si>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</si>
  <si>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</si>
  <si>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</si>
  <si>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</si>
  <si>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</si>
  <si>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</si>
  <si>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</si>
  <si>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</si>
  <si>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</si>
  <si>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</si>
  <si>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</si>
  <si>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</si>
  <si>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</si>
  <si>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</si>
  <si>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</si>
  <si>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</si>
  <si>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</si>
  <si>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</si>
  <si>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</si>
  <si>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</si>
  <si>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</si>
  <si>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</si>
  <si>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</si>
  <si>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</si>
  <si>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</si>
  <si>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</si>
  <si>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</si>
  <si>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</si>
  <si>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</si>
  <si>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</si>
  <si>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</si>
  <si>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</si>
  <si>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</si>
  <si>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</si>
  <si>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</si>
  <si>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</si>
  <si>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</si>
  <si>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</si>
  <si>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</si>
  <si>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</si>
  <si>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</si>
  <si>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</si>
  <si>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</si>
  <si>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</si>
  <si>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</si>
  <si>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</si>
  <si>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</si>
  <si>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</si>
  <si>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</si>
  <si>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</si>
  <si>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</si>
  <si>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</si>
  <si>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</si>
  <si>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</si>
  <si>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</si>
  <si>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</si>
  <si>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</si>
  <si>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</si>
  <si>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</si>
  <si>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</si>
  <si>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</si>
  <si>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</si>
  <si>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</si>
  <si>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</si>
  <si>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</si>
  <si>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</si>
  <si>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</si>
  <si>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</si>
  <si>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</si>
  <si>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</si>
  <si>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</si>
  <si>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</si>
  <si>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</si>
  <si>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</si>
  <si>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</si>
  <si>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</si>
  <si>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</si>
  <si>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</si>
  <si>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</si>
  <si>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</si>
  <si>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</si>
  <si>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</si>
  <si>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</si>
  <si>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</si>
  <si>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</si>
  <si>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</si>
  <si>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</si>
  <si>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</si>
  <si>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</si>
  <si>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</si>
  <si>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</si>
  <si>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</si>
  <si>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</si>
  <si>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</si>
  <si>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</si>
  <si>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</si>
  <si>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</si>
  <si>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</si>
  <si>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</si>
  <si>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</si>
  <si>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</si>
  <si>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</si>
  <si>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</si>
  <si>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</si>
  <si>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</si>
  <si>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</si>
  <si>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</si>
  <si>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</si>
  <si>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</si>
  <si>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</si>
  <si>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</si>
  <si>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</si>
  <si>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</si>
  <si>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</si>
  <si>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</si>
  <si>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</si>
  <si>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</si>
  <si>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</si>
  <si>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</si>
  <si>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</si>
  <si>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</si>
  <si>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</si>
  <si>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</si>
  <si>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</si>
  <si>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</si>
  <si>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</si>
  <si>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</si>
  <si>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</si>
  <si>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</si>
  <si>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</si>
  <si>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</si>
  <si>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</si>
  <si>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</si>
  <si>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</si>
  <si>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</si>
  <si>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</si>
  <si>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</si>
  <si>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</si>
  <si>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</si>
  <si>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</si>
  <si>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</si>
  <si>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</si>
  <si>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</si>
  <si>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</si>
  <si>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</si>
  <si>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</si>
  <si>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</si>
  <si>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</si>
  <si>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</si>
  <si>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</si>
  <si>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</si>
  <si>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</si>
  <si>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</si>
  <si>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</si>
  <si>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</si>
  <si>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</si>
  <si>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</si>
  <si>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</si>
  <si>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</si>
  <si>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</si>
  <si>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</si>
  <si>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</si>
  <si>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</si>
  <si>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</si>
  <si>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</si>
  <si>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</si>
  <si>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</si>
  <si>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</si>
  <si>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</si>
  <si>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</si>
  <si>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</si>
  <si>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</si>
  <si>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</si>
  <si>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</si>
  <si>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</si>
  <si>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</si>
  <si>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</si>
  <si>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</si>
  <si>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</si>
  <si>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</si>
  <si>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</si>
  <si>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</si>
  <si>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</si>
  <si>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</si>
  <si>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</si>
  <si>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</si>
  <si>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</si>
  <si>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</si>
  <si>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</si>
  <si>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</si>
  <si>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</si>
  <si>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</si>
  <si>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</si>
  <si>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</si>
  <si>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</si>
  <si>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</si>
  <si>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</si>
  <si>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</si>
  <si>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</si>
  <si>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</si>
  <si>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</si>
  <si>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</si>
  <si>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</si>
  <si>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</si>
  <si>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</si>
  <si>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</si>
  <si>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</si>
  <si>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</si>
  <si>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</si>
  <si>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</si>
  <si>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</si>
  <si>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</si>
  <si>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</si>
  <si>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</si>
  <si>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</si>
  <si>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</si>
  <si>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</si>
  <si>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</si>
  <si>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</si>
  <si>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</si>
  <si>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</si>
  <si>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</si>
  <si>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</si>
  <si>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</si>
  <si>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</si>
  <si>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</si>
  <si>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</si>
  <si>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</si>
  <si>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</si>
  <si>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</si>
  <si>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</si>
  <si>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</si>
  <si>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</si>
  <si>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</si>
  <si>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</si>
  <si>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</si>
  <si>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</si>
  <si>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</si>
  <si>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</si>
  <si>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</si>
  <si>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</si>
  <si>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</si>
  <si>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</si>
  <si>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</si>
  <si>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</si>
  <si>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</si>
  <si>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</si>
  <si>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</si>
  <si>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</si>
  <si>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</si>
  <si>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</si>
  <si>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</si>
  <si>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</si>
  <si>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</si>
  <si>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</si>
  <si>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</si>
  <si>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</si>
  <si>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</si>
  <si>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</si>
  <si>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</si>
  <si>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</si>
  <si>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</si>
  <si>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</si>
  <si>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</si>
  <si>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</si>
  <si>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</si>
  <si>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</si>
  <si>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</si>
  <si>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</si>
  <si>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</si>
  <si>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</si>
  <si>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</si>
  <si>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</si>
  <si>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</si>
  <si>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</si>
  <si>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</si>
  <si>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</si>
  <si>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</si>
  <si>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</si>
  <si>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</si>
  <si>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</si>
  <si>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</si>
  <si>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</si>
  <si>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</si>
  <si>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</si>
  <si>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</si>
  <si>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</si>
  <si>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</si>
  <si>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</si>
  <si>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</si>
  <si>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</si>
  <si>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</si>
  <si>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</si>
  <si>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</si>
  <si>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</si>
  <si>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</si>
  <si>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</si>
  <si>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</si>
  <si>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</si>
  <si>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</si>
  <si>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</si>
  <si>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</si>
  <si>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</si>
  <si>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</si>
  <si>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</si>
  <si>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</si>
  <si>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</si>
  <si>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</si>
  <si>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</si>
  <si>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</si>
  <si>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</si>
  <si>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</si>
  <si>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</si>
  <si>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</si>
  <si>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</si>
  <si>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</si>
  <si>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</si>
  <si>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</si>
  <si>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</si>
  <si>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</si>
  <si>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</si>
  <si>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</si>
  <si>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</si>
  <si>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</si>
  <si>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</si>
  <si>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</si>
  <si>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</si>
  <si>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</si>
  <si>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</si>
  <si>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</si>
  <si>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</si>
  <si>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</si>
  <si>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</si>
  <si>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</si>
  <si>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</si>
  <si>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</si>
  <si>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</si>
  <si>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</si>
  <si>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</si>
  <si>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</si>
  <si>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</si>
  <si>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</si>
  <si>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</si>
  <si>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</si>
  <si>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</si>
  <si>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</si>
  <si>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</si>
  <si>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</si>
  <si>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</si>
  <si>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</si>
  <si>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</si>
  <si>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</si>
  <si>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</si>
  <si>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</si>
  <si>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</si>
  <si>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</si>
  <si>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</si>
  <si>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</si>
  <si>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</si>
  <si>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</si>
  <si>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</si>
  <si>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</si>
  <si>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</si>
  <si>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</si>
  <si>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</si>
  <si>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</si>
  <si>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</si>
  <si>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</si>
  <si>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</si>
  <si>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</si>
  <si>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</si>
  <si>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</si>
  <si>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</si>
  <si>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</si>
  <si>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</si>
  <si>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</si>
  <si>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</si>
  <si>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</si>
  <si>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</si>
  <si>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</si>
  <si>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</si>
  <si>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</si>
  <si>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</si>
  <si>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</si>
  <si>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</si>
  <si>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</si>
  <si>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</si>
  <si>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</si>
  <si>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</si>
  <si>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</si>
  <si>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</si>
  <si>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</si>
  <si>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</si>
  <si>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</si>
  <si>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</si>
  <si>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</si>
  <si>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</si>
  <si>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</si>
  <si>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</si>
  <si>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</si>
  <si>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</si>
  <si>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</si>
  <si>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</si>
  <si>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</si>
  <si>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</si>
  <si>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</si>
  <si>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</si>
  <si>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</si>
  <si>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</si>
  <si>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</si>
  <si>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</si>
  <si>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</si>
  <si>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</si>
  <si>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</si>
  <si>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</si>
  <si>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</si>
  <si>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</si>
  <si>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</si>
  <si>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</si>
  <si>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</si>
  <si>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</si>
  <si>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</si>
  <si>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</si>
  <si>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</si>
  <si>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</si>
  <si>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</si>
  <si>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</si>
  <si>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</si>
  <si>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</si>
  <si>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</si>
  <si>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</si>
  <si>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</si>
  <si>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</si>
  <si>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</si>
  <si>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</si>
  <si>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</si>
  <si>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</si>
  <si>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</si>
  <si>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</si>
  <si>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</si>
  <si>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</si>
  <si>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</si>
  <si>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</si>
  <si>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</si>
  <si>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</si>
  <si>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</si>
  <si>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</si>
  <si>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</si>
  <si>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</si>
  <si>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</si>
  <si>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</si>
  <si>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</si>
  <si>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</si>
  <si>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</si>
  <si>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</si>
  <si>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</si>
  <si>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</si>
  <si>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</si>
  <si>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</si>
  <si>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</si>
  <si>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</si>
  <si>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</si>
  <si>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</si>
  <si>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</si>
  <si>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</si>
  <si>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</si>
  <si>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</si>
  <si>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</si>
  <si>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</si>
  <si>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</si>
  <si>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</si>
  <si>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</si>
  <si>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</si>
  <si>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</si>
  <si>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</si>
  <si>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</si>
  <si>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</si>
  <si>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</si>
  <si>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</si>
  <si>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</si>
  <si>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</si>
  <si>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</si>
  <si>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</si>
  <si>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</si>
  <si>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</si>
  <si>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</si>
  <si>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</si>
  <si>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</si>
  <si>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</si>
  <si>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</si>
  <si>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</si>
  <si>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</si>
  <si>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</si>
  <si>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</si>
  <si>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</si>
  <si>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</si>
  <si>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</si>
  <si>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</si>
  <si>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</si>
  <si>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</si>
  <si>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</si>
  <si>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</si>
  <si>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</si>
  <si>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</si>
  <si>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</si>
  <si>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</si>
  <si>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</si>
  <si>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</si>
  <si>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</si>
  <si>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</si>
  <si>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</si>
  <si>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</si>
  <si>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</si>
  <si>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</si>
  <si>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</si>
  <si>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</si>
  <si>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</si>
  <si>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</si>
  <si>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</si>
  <si>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</si>
  <si>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</si>
  <si>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</si>
  <si>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</si>
  <si>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</si>
  <si>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</si>
  <si>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</si>
  <si>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</si>
  <si>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</si>
  <si>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</si>
  <si>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</si>
  <si>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</si>
  <si>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</si>
  <si>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</si>
  <si>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</si>
  <si>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</si>
  <si>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</si>
  <si>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</si>
  <si>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</si>
  <si>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</si>
  <si>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</si>
  <si>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</si>
  <si>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</si>
  <si>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</si>
  <si>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</si>
  <si>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</si>
  <si>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</si>
  <si>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</si>
  <si>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</si>
  <si>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</si>
  <si>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</si>
  <si>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</si>
  <si>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</si>
  <si>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</si>
  <si>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</si>
  <si>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</si>
  <si>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</si>
  <si>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</si>
  <si>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</si>
  <si>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</si>
  <si>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</si>
  <si>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</si>
  <si>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</si>
  <si>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</si>
  <si>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</si>
  <si>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</si>
  <si>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</si>
  <si>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</si>
  <si>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</si>
  <si>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</si>
  <si>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</si>
  <si>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</si>
  <si>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</si>
  <si>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</si>
  <si>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</si>
  <si>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30 DIAS OC</t>
  </si>
  <si>
    <t>BBOSCH</t>
  </si>
  <si>
    <t>LLAVE DE BOLA 2" BSP BRONCE CROMADO</t>
  </si>
  <si>
    <t>CAÑERIA GALVANIZADA 2" A-234 SCH 40 BSP</t>
  </si>
  <si>
    <t>MICHELIS</t>
  </si>
  <si>
    <t>MULTIACERO</t>
  </si>
  <si>
    <t>TIRA</t>
  </si>
  <si>
    <t>DISPONIBILIDA INMEDIATA</t>
  </si>
  <si>
    <t>UNION AMERICANA 2" GALVANIZADO BSP TUPY</t>
  </si>
  <si>
    <t>CODO 2" GALVANIZADA BSP TUPY</t>
  </si>
  <si>
    <t>COPLA 2" GALVANIZADA BSP TUPY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</si>
</sst>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0000\-0000"/>
    <numFmt numFmtId="166" formatCode="0;\-0;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19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3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0" fontId="10" fillId="2" borderId="4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11" fillId="2" borderId="3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66" fontId="11" fillId="2" borderId="1" xfId="0" applyNumberFormat="1" applyFont="1" applyFill="1" applyBorder="1" applyAlignment="1" applyProtection="1">
      <alignment horizontal="left"/>
    </xf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</xf>
    <xf numFmtId="166" fontId="11" fillId="2" borderId="0" xfId="0" applyNumberFormat="1" applyFont="1" applyFill="1" applyBorder="1" applyProtection="1"/>
    <xf numFmtId="0" fontId="11" fillId="2" borderId="2" xfId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  <xf numFmtId="164" fontId="11" fillId="2" borderId="2" xfId="0" applyNumberFormat="1" applyFont="1" applyFill="1" applyBorder="1" applyAlignment="1" applyProtection="1">
      <alignment horizontal="left" vertical="center"/>
    </xf>
    <xf numFmtId="0" fontId="10" fillId="2" borderId="13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1" fillId="2" borderId="6" xfId="0" applyFont="1" applyFill="1" applyBorder="1" applyProtection="1">
      <protection locked="0"/>
    </xf>
    <xf numFmtId="164" fontId="11" fillId="2" borderId="14" xfId="0" applyNumberFormat="1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7" xfId="0" applyNumberFormat="1" applyFont="1" applyFill="1" applyBorder="1" applyAlignment="1" applyProtection="1">
      <alignment horizontal="center"/>
    </xf>
    <xf numFmtId="166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" xfId="0" applyNumberFormat="1" applyFont="1" applyFill="1" applyBorder="1" applyAlignment="1" applyProtection="1">
      <alignment horizontal="center"/>
    </xf>
    <xf numFmtId="0" fontId="10" fillId="2" borderId="18" xfId="0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166" fontId="10" fillId="2" borderId="18" xfId="0" applyNumberFormat="1" applyFont="1" applyFill="1" applyBorder="1" applyAlignment="1" applyProtection="1">
      <alignment horizontal="center"/>
    </xf>
    <xf numFmtId="166" fontId="10" fillId="2" borderId="18" xfId="0" applyNumberFormat="1" applyFont="1" applyFill="1" applyBorder="1" applyAlignment="1" applyProtection="1">
      <alignment horizontal="center"/>
      <protection locked="0"/>
    </xf>
    <xf numFmtId="166" fontId="10" fillId="2" borderId="2" xfId="0" applyNumberFormat="1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10" fillId="2" borderId="14" xfId="0" applyFont="1" applyFill="1" applyBorder="1" applyAlignment="1" applyProtection="1">
      <protection locked="0"/>
    </xf>
    <xf numFmtId="166" fontId="10" fillId="2" borderId="19" xfId="0" applyNumberFormat="1" applyFont="1" applyFill="1" applyBorder="1" applyAlignment="1" applyProtection="1">
      <alignment horizontal="center"/>
    </xf>
    <xf numFmtId="166" fontId="10" fillId="2" borderId="19" xfId="0" applyNumberFormat="1" applyFont="1" applyFill="1" applyBorder="1" applyAlignment="1" applyProtection="1">
      <alignment horizontal="center"/>
      <protection locked="0"/>
    </xf>
    <xf numFmtId="166" fontId="10" fillId="2" borderId="14" xfId="0" applyNumberFormat="1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11" fillId="2" borderId="6" xfId="0" applyFont="1" applyFill="1" applyBorder="1" applyAlignment="1" applyProtection="1">
      <alignment vertical="top"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protection locked="0"/>
    </xf>
    <xf numFmtId="0" fontId="10" fillId="2" borderId="25" xfId="0" applyFont="1" applyFill="1" applyBorder="1" applyAlignment="1" applyProtection="1"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66" fontId="11" fillId="2" borderId="0" xfId="0" applyNumberFormat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28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tromilen@resiter.cl" TargetMode="External"/><Relationship Id="rId2" Type="http://schemas.openxmlformats.org/officeDocument/2006/relationships/hyperlink" Target="mailto:abastecimiento@ferrocentro.cl" TargetMode="External"/><Relationship Id="rId1" Type="http://schemas.openxmlformats.org/officeDocument/2006/relationships/hyperlink" Target="mailto:jose.fierro@elextrolux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zoomScaleNormal="100" workbookViewId="0">
      <selection activeCell="C16" sqref="C16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64">
        <v>3289</v>
      </c>
      <c r="K2" s="7"/>
      <c r="L2" s="7"/>
    </row>
    <row r="3" spans="2:18" ht="7.5" customHeight="1" thickBot="1" x14ac:dyDescent="0.3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66" t="s">
        <v>6</v>
      </c>
      <c r="C4" s="67"/>
      <c r="D4" s="106"/>
      <c r="E4" s="67" t="s">
        <v>12</v>
      </c>
      <c r="F4" s="68"/>
      <c r="G4" s="68"/>
      <c r="H4" s="69"/>
      <c r="I4" s="67" t="s">
        <v>9</v>
      </c>
      <c r="J4" s="70"/>
      <c r="K4" s="20"/>
    </row>
    <row r="5" spans="2:18" x14ac:dyDescent="0.25">
      <c r="B5" s="71"/>
      <c r="C5" s="72"/>
      <c r="D5" s="73"/>
      <c r="E5" s="117"/>
      <c r="F5" s="117"/>
      <c r="G5" s="117"/>
      <c r="H5" s="117"/>
      <c r="I5" s="117"/>
      <c r="J5" s="118"/>
      <c r="K5" s="20"/>
    </row>
    <row r="6" spans="2:18" ht="17.25" customHeight="1" x14ac:dyDescent="0.25">
      <c r="B6" s="71" t="s">
        <v>27</v>
      </c>
      <c r="C6" s="72"/>
      <c r="D6" s="74" t="s">
        <v>612</v>
      </c>
      <c r="E6" s="72" t="s">
        <v>7</v>
      </c>
      <c r="F6" s="117"/>
      <c r="G6" s="117"/>
      <c r="H6" s="117"/>
      <c r="I6" s="75"/>
      <c r="J6" s="76"/>
    </row>
    <row r="7" spans="2:18" x14ac:dyDescent="0.25">
      <c r="B7" s="71" t="s">
        <v>25</v>
      </c>
      <c r="C7" s="72"/>
      <c r="D7" s="74"/>
      <c r="E7" s="72" t="s">
        <v>8</v>
      </c>
      <c r="F7" s="117" t="s">
        <v>29</v>
      </c>
      <c r="G7" s="117"/>
      <c r="H7" s="117"/>
      <c r="I7" s="72" t="s">
        <v>26</v>
      </c>
      <c r="J7" s="77"/>
    </row>
    <row r="8" spans="2:18" ht="15.75" thickBot="1" x14ac:dyDescent="0.3">
      <c r="B8" s="115" t="s">
        <v>28</v>
      </c>
      <c r="C8" s="116"/>
      <c r="D8" s="74" t="s">
        <v>611</v>
      </c>
      <c r="E8" s="72" t="s">
        <v>11</v>
      </c>
      <c r="F8" s="117" t="s">
        <v>610</v>
      </c>
      <c r="G8" s="117"/>
      <c r="H8" s="117"/>
      <c r="I8" s="72" t="s">
        <v>14</v>
      </c>
      <c r="J8" s="78">
        <f ca="1">TODAY()</f>
        <v>42341</v>
      </c>
      <c r="K8" s="20"/>
      <c r="L8" s="20"/>
    </row>
    <row r="9" spans="2:18" ht="16.5" thickTop="1" thickBot="1" x14ac:dyDescent="0.3">
      <c r="B9" s="79"/>
      <c r="C9" s="80"/>
      <c r="D9" s="108"/>
      <c r="E9" s="80"/>
      <c r="F9" s="81"/>
      <c r="G9" s="81"/>
      <c r="H9" s="81"/>
      <c r="I9" s="80"/>
      <c r="J9" s="82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83" t="s">
        <v>1</v>
      </c>
      <c r="C10" s="109" t="s">
        <v>24</v>
      </c>
      <c r="D10" s="110"/>
      <c r="E10" s="111"/>
      <c r="F10" s="84" t="s">
        <v>0</v>
      </c>
      <c r="G10" s="85" t="s">
        <v>23</v>
      </c>
      <c r="H10" s="85" t="s">
        <v>15</v>
      </c>
      <c r="I10" s="86" t="s">
        <v>13</v>
      </c>
      <c r="J10" s="87" t="s">
        <v>2</v>
      </c>
      <c r="K10" s="24" t="s">
        <v>18</v>
      </c>
      <c r="L10" s="25" t="s">
        <v>615</v>
      </c>
      <c r="M10" s="25" t="s">
        <v>616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88">
        <v>1</v>
      </c>
      <c r="C11" s="112" t="s">
        <v>614</v>
      </c>
      <c r="D11" s="113"/>
      <c r="E11" s="114"/>
      <c r="F11" s="83">
        <v>8</v>
      </c>
      <c r="G11" s="83" t="s">
        <v>617</v>
      </c>
      <c r="H11" s="89">
        <f>VLOOKUP(B11,COTIZADO,8,FALSE)</f>
        <v>33175.5</v>
      </c>
      <c r="I11" s="90">
        <v>0</v>
      </c>
      <c r="J11" s="91">
        <f t="shared" ref="J11:J15" si="0">F11*H11*(1-I11/100)</f>
        <v>265404</v>
      </c>
      <c r="K11" s="28">
        <v>1</v>
      </c>
      <c r="L11" s="29">
        <v>22117</v>
      </c>
      <c r="M11" s="29"/>
      <c r="N11" s="29"/>
      <c r="O11" s="29"/>
      <c r="P11" s="30">
        <v>1.5</v>
      </c>
      <c r="Q11" s="31">
        <f>+L11</f>
        <v>22117</v>
      </c>
      <c r="R11" s="34">
        <f>Q11*P11</f>
        <v>33175.5</v>
      </c>
    </row>
    <row r="12" spans="2:18" x14ac:dyDescent="0.25">
      <c r="B12" s="92">
        <v>2</v>
      </c>
      <c r="C12" s="93" t="s">
        <v>619</v>
      </c>
      <c r="D12" s="94"/>
      <c r="E12" s="95"/>
      <c r="F12" s="96">
        <v>6</v>
      </c>
      <c r="G12" s="96" t="s">
        <v>23</v>
      </c>
      <c r="H12" s="97">
        <f t="shared" ref="H12:H15" si="1">VLOOKUP(B12,COTIZADO,8,FALSE)</f>
        <v>16855.5</v>
      </c>
      <c r="I12" s="98">
        <v>0</v>
      </c>
      <c r="J12" s="99">
        <f t="shared" si="0"/>
        <v>101133</v>
      </c>
      <c r="K12" s="28">
        <v>2</v>
      </c>
      <c r="L12" s="29">
        <v>11237</v>
      </c>
      <c r="M12" s="29"/>
      <c r="N12" s="29"/>
      <c r="O12" s="29"/>
      <c r="P12" s="30">
        <v>1.5</v>
      </c>
      <c r="Q12" s="31">
        <f t="shared" ref="Q12:Q28" si="2">+L12</f>
        <v>11237</v>
      </c>
      <c r="R12" s="34">
        <f t="shared" ref="R12:R28" si="3">Q12*P12</f>
        <v>16855.5</v>
      </c>
    </row>
    <row r="13" spans="2:18" x14ac:dyDescent="0.25">
      <c r="B13" s="92">
        <v>3</v>
      </c>
      <c r="C13" s="93" t="s">
        <v>620</v>
      </c>
      <c r="D13" s="107"/>
      <c r="E13" s="95"/>
      <c r="F13" s="96">
        <v>5</v>
      </c>
      <c r="G13" s="96" t="s">
        <v>23</v>
      </c>
      <c r="H13" s="97">
        <f t="shared" si="1"/>
        <v>3862.5</v>
      </c>
      <c r="I13" s="98">
        <v>0</v>
      </c>
      <c r="J13" s="99">
        <f t="shared" si="0"/>
        <v>19312.5</v>
      </c>
      <c r="K13" s="28">
        <v>3</v>
      </c>
      <c r="L13" s="29">
        <v>2575</v>
      </c>
      <c r="M13" s="29"/>
      <c r="N13" s="29"/>
      <c r="O13" s="29"/>
      <c r="P13" s="30">
        <v>1.5</v>
      </c>
      <c r="Q13" s="31">
        <f t="shared" si="2"/>
        <v>2575</v>
      </c>
      <c r="R13" s="34">
        <f t="shared" si="3"/>
        <v>3862.5</v>
      </c>
    </row>
    <row r="14" spans="2:18" x14ac:dyDescent="0.25">
      <c r="B14" s="92">
        <v>4</v>
      </c>
      <c r="C14" s="93" t="s">
        <v>621</v>
      </c>
      <c r="D14" s="94"/>
      <c r="E14" s="95"/>
      <c r="F14" s="96">
        <v>4</v>
      </c>
      <c r="G14" s="96" t="s">
        <v>23</v>
      </c>
      <c r="H14" s="97">
        <f t="shared" si="1"/>
        <v>3094.5</v>
      </c>
      <c r="I14" s="98">
        <v>0</v>
      </c>
      <c r="J14" s="99">
        <f t="shared" si="0"/>
        <v>12378</v>
      </c>
      <c r="K14" s="28">
        <v>4</v>
      </c>
      <c r="L14" s="29">
        <v>2063</v>
      </c>
      <c r="M14" s="29"/>
      <c r="N14" s="29"/>
      <c r="O14" s="29"/>
      <c r="P14" s="30">
        <v>1.5</v>
      </c>
      <c r="Q14" s="31">
        <f t="shared" si="2"/>
        <v>2063</v>
      </c>
      <c r="R14" s="34">
        <f t="shared" si="3"/>
        <v>3094.5</v>
      </c>
    </row>
    <row r="15" spans="2:18" x14ac:dyDescent="0.25">
      <c r="B15" s="92">
        <v>5</v>
      </c>
      <c r="C15" s="93" t="s">
        <v>613</v>
      </c>
      <c r="D15" s="94"/>
      <c r="E15" s="95"/>
      <c r="F15" s="96">
        <v>3</v>
      </c>
      <c r="G15" s="96" t="s">
        <v>23</v>
      </c>
      <c r="H15" s="97">
        <f t="shared" si="1"/>
        <v>22635</v>
      </c>
      <c r="I15" s="98">
        <v>0</v>
      </c>
      <c r="J15" s="99">
        <f t="shared" si="0"/>
        <v>67905</v>
      </c>
      <c r="K15" s="28">
        <v>5</v>
      </c>
      <c r="L15" s="29">
        <v>15090</v>
      </c>
      <c r="M15" s="29"/>
      <c r="N15" s="29"/>
      <c r="O15" s="29"/>
      <c r="P15" s="30">
        <v>1.5</v>
      </c>
      <c r="Q15" s="31">
        <f t="shared" si="2"/>
        <v>15090</v>
      </c>
      <c r="R15" s="34">
        <f t="shared" si="3"/>
        <v>22635</v>
      </c>
    </row>
    <row r="16" spans="2:18" x14ac:dyDescent="0.25">
      <c r="B16" s="92"/>
      <c r="C16" s="93"/>
      <c r="D16" s="107"/>
      <c r="E16" s="107"/>
      <c r="F16" s="96"/>
      <c r="G16" s="96"/>
      <c r="H16" s="97"/>
      <c r="I16" s="98"/>
      <c r="J16" s="99"/>
      <c r="K16" s="28">
        <v>6</v>
      </c>
      <c r="L16" s="29"/>
      <c r="M16" s="29"/>
      <c r="N16" s="29"/>
      <c r="O16" s="29"/>
      <c r="P16" s="30">
        <v>1.5</v>
      </c>
      <c r="Q16" s="31">
        <f t="shared" si="2"/>
        <v>0</v>
      </c>
      <c r="R16" s="34">
        <f t="shared" si="3"/>
        <v>0</v>
      </c>
    </row>
    <row r="17" spans="2:18" x14ac:dyDescent="0.25">
      <c r="B17" s="92"/>
      <c r="C17" s="107"/>
      <c r="D17" s="94"/>
      <c r="E17" s="95"/>
      <c r="F17" s="96"/>
      <c r="G17" s="96"/>
      <c r="H17" s="97"/>
      <c r="I17" s="98"/>
      <c r="J17" s="99"/>
      <c r="K17" s="28">
        <v>7</v>
      </c>
      <c r="L17" s="29"/>
      <c r="M17" s="29"/>
      <c r="N17" s="29"/>
      <c r="O17" s="29"/>
      <c r="P17" s="30">
        <v>1.5</v>
      </c>
      <c r="Q17" s="31">
        <f t="shared" si="2"/>
        <v>0</v>
      </c>
      <c r="R17" s="34">
        <f t="shared" si="3"/>
        <v>0</v>
      </c>
    </row>
    <row r="18" spans="2:18" x14ac:dyDescent="0.25">
      <c r="B18" s="92"/>
      <c r="C18" s="93"/>
      <c r="D18" s="94"/>
      <c r="E18" s="95"/>
      <c r="F18" s="96"/>
      <c r="G18" s="96"/>
      <c r="H18" s="97"/>
      <c r="I18" s="98"/>
      <c r="J18" s="99"/>
      <c r="K18" s="28">
        <v>8</v>
      </c>
      <c r="L18" s="29"/>
      <c r="M18" s="29"/>
      <c r="N18" s="29"/>
      <c r="O18" s="29"/>
      <c r="P18" s="30">
        <v>1.5</v>
      </c>
      <c r="Q18" s="31">
        <f t="shared" si="2"/>
        <v>0</v>
      </c>
      <c r="R18" s="34">
        <f t="shared" si="3"/>
        <v>0</v>
      </c>
    </row>
    <row r="19" spans="2:18" x14ac:dyDescent="0.25">
      <c r="B19" s="92"/>
      <c r="C19" s="93"/>
      <c r="D19" s="94"/>
      <c r="E19" s="95"/>
      <c r="F19" s="96"/>
      <c r="G19" s="96"/>
      <c r="H19" s="97"/>
      <c r="I19" s="98"/>
      <c r="J19" s="99"/>
      <c r="K19" s="28">
        <v>9</v>
      </c>
      <c r="L19" s="29"/>
      <c r="M19" s="29"/>
      <c r="N19" s="29"/>
      <c r="O19" s="29"/>
      <c r="P19" s="30">
        <v>1.5</v>
      </c>
      <c r="Q19" s="31">
        <f t="shared" si="2"/>
        <v>0</v>
      </c>
      <c r="R19" s="34">
        <f t="shared" si="3"/>
        <v>0</v>
      </c>
    </row>
    <row r="20" spans="2:18" x14ac:dyDescent="0.25">
      <c r="B20" s="92"/>
      <c r="C20" s="93"/>
      <c r="D20" s="94"/>
      <c r="E20" s="95"/>
      <c r="F20" s="96"/>
      <c r="G20" s="96"/>
      <c r="H20" s="97"/>
      <c r="I20" s="98"/>
      <c r="J20" s="99"/>
      <c r="K20" s="28">
        <v>10</v>
      </c>
      <c r="L20" s="29"/>
      <c r="M20" s="29"/>
      <c r="N20" s="29"/>
      <c r="O20" s="29"/>
      <c r="P20" s="30">
        <v>1.5</v>
      </c>
      <c r="Q20" s="31">
        <f t="shared" si="2"/>
        <v>0</v>
      </c>
      <c r="R20" s="34">
        <f t="shared" si="3"/>
        <v>0</v>
      </c>
    </row>
    <row r="21" spans="2:18" x14ac:dyDescent="0.25">
      <c r="B21" s="92"/>
      <c r="C21" s="93"/>
      <c r="D21" s="94"/>
      <c r="E21" s="95"/>
      <c r="F21" s="96"/>
      <c r="G21" s="96"/>
      <c r="H21" s="97"/>
      <c r="I21" s="98"/>
      <c r="J21" s="99"/>
      <c r="K21" s="28">
        <v>11</v>
      </c>
      <c r="L21" s="29"/>
      <c r="M21" s="29"/>
      <c r="N21" s="29"/>
      <c r="O21" s="29"/>
      <c r="P21" s="30">
        <v>1.5</v>
      </c>
      <c r="Q21" s="31">
        <f t="shared" si="2"/>
        <v>0</v>
      </c>
      <c r="R21" s="34">
        <f t="shared" si="3"/>
        <v>0</v>
      </c>
    </row>
    <row r="22" spans="2:18" x14ac:dyDescent="0.25">
      <c r="B22" s="92"/>
      <c r="C22" s="93"/>
      <c r="D22" s="94"/>
      <c r="E22" s="95"/>
      <c r="F22" s="96"/>
      <c r="G22" s="96"/>
      <c r="H22" s="97"/>
      <c r="I22" s="98"/>
      <c r="J22" s="99"/>
      <c r="K22" s="28">
        <v>12</v>
      </c>
      <c r="L22" s="29"/>
      <c r="M22" s="29"/>
      <c r="N22" s="29"/>
      <c r="O22" s="29"/>
      <c r="P22" s="30">
        <v>1.5</v>
      </c>
      <c r="Q22" s="31">
        <f t="shared" si="2"/>
        <v>0</v>
      </c>
      <c r="R22" s="34">
        <f t="shared" si="3"/>
        <v>0</v>
      </c>
    </row>
    <row r="23" spans="2:18" x14ac:dyDescent="0.25">
      <c r="B23" s="92"/>
      <c r="C23" s="93"/>
      <c r="D23" s="94"/>
      <c r="E23" s="95"/>
      <c r="F23" s="96"/>
      <c r="G23" s="96"/>
      <c r="H23" s="97"/>
      <c r="I23" s="98"/>
      <c r="J23" s="99"/>
      <c r="K23" s="28">
        <v>13</v>
      </c>
      <c r="L23" s="29"/>
      <c r="M23" s="29"/>
      <c r="N23" s="29"/>
      <c r="O23" s="29"/>
      <c r="P23" s="30">
        <v>1.5</v>
      </c>
      <c r="Q23" s="31">
        <f t="shared" si="2"/>
        <v>0</v>
      </c>
      <c r="R23" s="34">
        <f t="shared" si="3"/>
        <v>0</v>
      </c>
    </row>
    <row r="24" spans="2:18" x14ac:dyDescent="0.25">
      <c r="B24" s="92"/>
      <c r="C24" s="93"/>
      <c r="D24" s="94"/>
      <c r="E24" s="95"/>
      <c r="F24" s="96"/>
      <c r="G24" s="96"/>
      <c r="H24" s="97"/>
      <c r="I24" s="98"/>
      <c r="J24" s="99"/>
      <c r="K24" s="28">
        <v>14</v>
      </c>
      <c r="L24" s="29"/>
      <c r="M24" s="29"/>
      <c r="N24" s="29"/>
      <c r="O24" s="29"/>
      <c r="P24" s="30">
        <v>1.5</v>
      </c>
      <c r="Q24" s="31">
        <f t="shared" si="2"/>
        <v>0</v>
      </c>
      <c r="R24" s="34">
        <f t="shared" si="3"/>
        <v>0</v>
      </c>
    </row>
    <row r="25" spans="2:18" x14ac:dyDescent="0.25">
      <c r="B25" s="92"/>
      <c r="C25" s="93"/>
      <c r="D25" s="94"/>
      <c r="E25" s="95"/>
      <c r="F25" s="96"/>
      <c r="G25" s="96"/>
      <c r="H25" s="97"/>
      <c r="I25" s="98"/>
      <c r="J25" s="99"/>
      <c r="K25" s="28">
        <v>15</v>
      </c>
      <c r="L25" s="29"/>
      <c r="M25" s="29"/>
      <c r="N25" s="29"/>
      <c r="O25" s="29"/>
      <c r="P25" s="30">
        <v>1.5</v>
      </c>
      <c r="Q25" s="31">
        <f t="shared" si="2"/>
        <v>0</v>
      </c>
      <c r="R25" s="34">
        <f t="shared" si="3"/>
        <v>0</v>
      </c>
    </row>
    <row r="26" spans="2:18" x14ac:dyDescent="0.25">
      <c r="B26" s="92"/>
      <c r="C26" s="93"/>
      <c r="D26" s="94"/>
      <c r="E26" s="95"/>
      <c r="F26" s="96"/>
      <c r="G26" s="96"/>
      <c r="H26" s="97"/>
      <c r="I26" s="98"/>
      <c r="J26" s="99"/>
      <c r="K26" s="28">
        <v>16</v>
      </c>
      <c r="L26" s="29"/>
      <c r="M26" s="29"/>
      <c r="N26" s="29"/>
      <c r="O26" s="29"/>
      <c r="P26" s="30">
        <v>1.5</v>
      </c>
      <c r="Q26" s="31">
        <f t="shared" si="2"/>
        <v>0</v>
      </c>
      <c r="R26" s="34">
        <f t="shared" si="3"/>
        <v>0</v>
      </c>
    </row>
    <row r="27" spans="2:18" x14ac:dyDescent="0.25">
      <c r="B27" s="92"/>
      <c r="C27" s="93"/>
      <c r="D27" s="94"/>
      <c r="E27" s="95"/>
      <c r="F27" s="96"/>
      <c r="G27" s="96"/>
      <c r="H27" s="97"/>
      <c r="I27" s="98"/>
      <c r="J27" s="99"/>
      <c r="K27" s="28">
        <v>17</v>
      </c>
      <c r="L27" s="29"/>
      <c r="M27" s="29"/>
      <c r="N27" s="29"/>
      <c r="O27" s="29"/>
      <c r="P27" s="30">
        <v>1.5</v>
      </c>
      <c r="Q27" s="31">
        <f t="shared" si="2"/>
        <v>0</v>
      </c>
      <c r="R27" s="34">
        <f t="shared" si="3"/>
        <v>0</v>
      </c>
    </row>
    <row r="28" spans="2:18" ht="15.75" thickBot="1" x14ac:dyDescent="0.3">
      <c r="B28" s="92"/>
      <c r="C28" s="100"/>
      <c r="D28" s="101"/>
      <c r="E28" s="102"/>
      <c r="F28" s="96"/>
      <c r="G28" s="96"/>
      <c r="H28" s="103"/>
      <c r="I28" s="104"/>
      <c r="J28" s="105"/>
      <c r="K28" s="28">
        <v>18</v>
      </c>
      <c r="L28" s="29"/>
      <c r="M28" s="29"/>
      <c r="N28" s="29"/>
      <c r="O28" s="29"/>
      <c r="P28" s="32">
        <v>1.5</v>
      </c>
      <c r="Q28" s="31">
        <f t="shared" si="2"/>
        <v>0</v>
      </c>
      <c r="R28" s="34">
        <f t="shared" si="3"/>
        <v>0</v>
      </c>
    </row>
    <row r="29" spans="2:18" x14ac:dyDescent="0.25">
      <c r="B29" s="41" t="s">
        <v>17</v>
      </c>
      <c r="C29" s="42"/>
      <c r="D29" s="36" t="s">
        <v>618</v>
      </c>
      <c r="E29" s="36"/>
      <c r="F29" s="43"/>
      <c r="G29" s="44" t="s">
        <v>3</v>
      </c>
      <c r="H29" s="45"/>
      <c r="I29" s="46"/>
      <c r="J29" s="47">
        <f>SUM(J11:J28)</f>
        <v>466132.5</v>
      </c>
    </row>
    <row r="30" spans="2:18" x14ac:dyDescent="0.25">
      <c r="B30" s="48"/>
      <c r="C30" s="49"/>
      <c r="D30" s="50"/>
      <c r="E30" s="38"/>
      <c r="F30" s="51"/>
      <c r="G30" s="52" t="s">
        <v>13</v>
      </c>
      <c r="H30" s="53"/>
      <c r="I30" s="54"/>
      <c r="J30" s="55">
        <f>J29*I30</f>
        <v>0</v>
      </c>
    </row>
    <row r="31" spans="2:18" x14ac:dyDescent="0.25">
      <c r="B31" s="37"/>
      <c r="C31" s="38"/>
      <c r="D31" s="38"/>
      <c r="E31" s="38"/>
      <c r="F31" s="56"/>
      <c r="G31" s="57" t="s">
        <v>4</v>
      </c>
      <c r="H31" s="49"/>
      <c r="I31" s="58"/>
      <c r="J31" s="55">
        <f>J29-J30</f>
        <v>466132.5</v>
      </c>
    </row>
    <row r="32" spans="2:18" x14ac:dyDescent="0.25">
      <c r="B32" s="37"/>
      <c r="C32" s="38"/>
      <c r="D32" s="38"/>
      <c r="E32" s="38"/>
      <c r="F32" s="51"/>
      <c r="G32" s="52">
        <v>0.19</v>
      </c>
      <c r="H32" s="53"/>
      <c r="I32" s="54">
        <v>0.19</v>
      </c>
      <c r="J32" s="55">
        <f>J31*I32</f>
        <v>88565.175000000003</v>
      </c>
    </row>
    <row r="33" spans="2:10" ht="15.75" thickBot="1" x14ac:dyDescent="0.3">
      <c r="B33" s="39"/>
      <c r="C33" s="40"/>
      <c r="D33" s="40"/>
      <c r="E33" s="40"/>
      <c r="F33" s="59"/>
      <c r="G33" s="60" t="s">
        <v>2</v>
      </c>
      <c r="H33" s="61"/>
      <c r="I33" s="62"/>
      <c r="J33" s="63">
        <f>J31+J32</f>
        <v>554697.67500000005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7"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topLeftCell="B1" zoomScale="85" zoomScaleNormal="85" workbookViewId="0">
      <pane ySplit="1" topLeftCell="A98" activePane="bottomLeft" state="frozen"/>
      <selection activeCell="B1" sqref="B1"/>
      <selection pane="bottomLeft" activeCell="C111" sqref="C111"/>
    </sheetView>
  </sheetViews>
  <sheetFormatPr baseColWidth="10" defaultRowHeight="15" x14ac:dyDescent="0.25"/>
  <cols>
    <col min="1" max="1" width="5.28515625" bestFit="1" customWidth="1"/>
    <col min="2" max="2" width="12" style="35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5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5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5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5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5" t="s">
        <v>78</v>
      </c>
      <c r="C8" t="s">
        <v>79</v>
      </c>
      <c r="G8" t="s">
        <v>33</v>
      </c>
    </row>
    <row r="9" spans="1:13" x14ac:dyDescent="0.2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5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5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5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5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5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5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5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5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5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5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5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5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5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5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5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5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5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5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5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5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5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5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5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5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5" t="s">
        <v>288</v>
      </c>
      <c r="C52" t="s">
        <v>289</v>
      </c>
      <c r="G52" t="s">
        <v>33</v>
      </c>
    </row>
    <row r="53" spans="1:13" x14ac:dyDescent="0.25">
      <c r="A53">
        <v>52</v>
      </c>
      <c r="B53" s="35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5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5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5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5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5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5" t="s">
        <v>324</v>
      </c>
      <c r="C59" t="s">
        <v>325</v>
      </c>
      <c r="G59" t="s">
        <v>33</v>
      </c>
    </row>
    <row r="60" spans="1:13" x14ac:dyDescent="0.25">
      <c r="A60">
        <v>59</v>
      </c>
      <c r="B60" s="35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5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5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5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5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5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5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5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5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5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5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5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5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5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5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5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5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5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5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5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5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5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5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5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5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5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5" t="s">
        <v>446</v>
      </c>
      <c r="C86" t="s">
        <v>447</v>
      </c>
      <c r="G86" t="s">
        <v>33</v>
      </c>
    </row>
    <row r="87" spans="1:13" x14ac:dyDescent="0.25">
      <c r="A87">
        <v>86</v>
      </c>
      <c r="B87" s="35" t="s">
        <v>448</v>
      </c>
      <c r="C87" t="s">
        <v>449</v>
      </c>
      <c r="G87" t="s">
        <v>33</v>
      </c>
    </row>
    <row r="88" spans="1:13" x14ac:dyDescent="0.25">
      <c r="A88">
        <v>87</v>
      </c>
      <c r="B88" s="35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5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5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5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5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5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5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5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5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5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5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5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5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5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5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5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5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5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5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3" x14ac:dyDescent="0.25">
      <c r="A107">
        <v>106</v>
      </c>
      <c r="B107" s="35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5" t="s">
        <v>585</v>
      </c>
    </row>
    <row r="108" spans="1:13" x14ac:dyDescent="0.25">
      <c r="A108">
        <v>107</v>
      </c>
      <c r="B108" s="35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x14ac:dyDescent="0.25">
      <c r="A109">
        <v>108</v>
      </c>
      <c r="B109" s="35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5" t="s">
        <v>599</v>
      </c>
      <c r="M109" t="s">
        <v>600</v>
      </c>
    </row>
    <row r="110" spans="1:13" x14ac:dyDescent="0.25">
      <c r="A110">
        <v>109</v>
      </c>
      <c r="B110" s="35" t="s">
        <v>602</v>
      </c>
      <c r="C110" t="s">
        <v>601</v>
      </c>
      <c r="I110" t="s">
        <v>603</v>
      </c>
    </row>
    <row r="111" spans="1:13" x14ac:dyDescent="0.25">
      <c r="A111">
        <v>110</v>
      </c>
      <c r="B111" s="35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5" t="s">
        <v>608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7" r:id="rId1"/>
    <hyperlink ref="L109" r:id="rId2"/>
    <hyperlink ref="L111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Alumno</cp:lastModifiedBy>
  <cp:lastPrinted>2015-12-03T15:30:17Z</cp:lastPrinted>
  <dcterms:created xsi:type="dcterms:W3CDTF">2013-07-12T05:01:37Z</dcterms:created>
  <dcterms:modified xsi:type="dcterms:W3CDTF">2015-12-03T15:45:40Z</dcterms:modified>
</cp:coreProperties>
</file>