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CA64066A-ACE2-59CF-C789-10412C3B3B8E}"/>
  <workbookPr showInkAnnotation="0" codeName="ThisWorkbook" defaultThemeVersion="124226"/>
  <bookViews>
    <workbookView xWindow="240" yWindow="375" windowWidth="15600" windowHeight="7695"/>
  </bookViews>
  <sheets>
    <sheet name="COTIZACION" sheetId="1" r:id="rId1"/>
    <sheet name="CLIENTES" sheetId="2" r:id="rId2"/>
  </sheets>
  <definedNames>
    <definedName name="_xlnm._FilterDatabase" localSheetId="1" hidden="1">CLIENTES!$A$1:$L$2</definedName>
    <definedName name="_xlnm.Print_Area" localSheetId="0">COTIZACION!$B$1:$J$32</definedName>
    <definedName name="CLIENTES">CLIENTES!$B$2:$M$201</definedName>
    <definedName name="COTIZADO" comment="VALORES COTIZADOS A PROVEEDORES">COTIZACION!$K$10:$R$27</definedName>
    <definedName name="VENTAFINAL" comment="PRECIO OFERTADO A CLIENTE">COTIZACION!$R$11:$R$27</definedName>
    <definedName name="Z_E08BD4BD_63D8_41E6_9AED_1C81DE76C4C8_.wvu.PrintArea" localSheetId="0" hidden="1">COTIZACION!$B$1:$J$32</definedName>
  </definedNames>
  <calcPr calcId="144525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H12" i="1" l="1"/>
  <c r="Q12" i="1"/>
  <c r="Q11" i="1"/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11" i="1"/>
  <c r="J12" i="1" l="1"/>
  <c r="H11" i="1"/>
  <c r="J8" i="1"/>
  <c r="J11" i="1" l="1"/>
  <c r="J28" i="1" s="1"/>
  <c r="J29" i="1" s="1"/>
  <c r="J30" i="1" l="1"/>
  <c r="J31" i="1" l="1"/>
  <c r="J32" i="1" s="1"/>
</calcChain>
</file>

<file path=xl/sharedStrings.xml><?xml version="1.0" encoding="utf-8"?>
<sst xmlns="http://schemas.openxmlformats.org/spreadsheetml/2006/main" count="854" uniqueCount="618">
  <si>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</si>
  <si>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</si>
  <si>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</si>
  <si>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</si>
  <si>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</si>
  <si>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</si>
  <si>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</si>
  <si>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</si>
  <si>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</si>
  <si>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</si>
  <si>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</si>
  <si>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</si>
  <si>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</si>
  <si>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</si>
  <si>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</si>
  <si>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</si>
  <si>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</si>
  <si>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</si>
  <si>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</si>
  <si>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</si>
  <si>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</si>
  <si>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</si>
  <si>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</si>
  <si>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</si>
  <si>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</si>
  <si>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</si>
  <si>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</si>
  <si>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</si>
  <si>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</si>
  <si>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</si>
  <si>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</si>
  <si>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</si>
  <si>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</si>
  <si>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</si>
  <si>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</si>
  <si>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</si>
  <si>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</si>
  <si>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</si>
  <si>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</si>
  <si>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</si>
  <si>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</si>
  <si>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</si>
  <si>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</si>
  <si>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</si>
  <si>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</si>
  <si>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</si>
  <si>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</si>
  <si>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</si>
  <si>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</si>
  <si>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</si>
  <si>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</si>
  <si>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</si>
  <si>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</si>
  <si>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</si>
  <si>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</si>
  <si>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</si>
  <si>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</si>
  <si>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</si>
  <si>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</si>
  <si>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</si>
  <si>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</si>
  <si>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</si>
  <si>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</si>
  <si>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</si>
  <si>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</si>
  <si>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</si>
  <si>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</si>
  <si>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</si>
  <si>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</si>
  <si>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</si>
  <si>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</si>
  <si>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</si>
  <si>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</si>
  <si>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</si>
  <si>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</si>
  <si>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</si>
  <si>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</si>
  <si>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</si>
  <si>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</si>
  <si>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</si>
  <si>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</si>
  <si>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</si>
  <si>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</si>
  <si>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</si>
  <si>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</si>
  <si>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</si>
  <si>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</si>
  <si>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</si>
  <si>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</si>
  <si>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</si>
  <si>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</si>
  <si>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</si>
  <si>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</si>
  <si>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</si>
  <si>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</si>
  <si>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</si>
  <si>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</si>
  <si>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</si>
  <si>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</si>
  <si>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</si>
  <si>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</si>
  <si>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</si>
  <si>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</si>
  <si>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</si>
  <si>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</si>
  <si>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</si>
  <si>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</si>
  <si>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</si>
  <si>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</si>
  <si>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</si>
  <si>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</si>
  <si>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</si>
  <si>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</si>
  <si>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</si>
  <si>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</si>
  <si>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</si>
  <si>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</si>
  <si>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</si>
  <si>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</si>
  <si>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</si>
  <si>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</si>
  <si>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</si>
  <si>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</si>
  <si>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</si>
  <si>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</si>
  <si>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</si>
  <si>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</si>
  <si>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</si>
  <si>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</si>
  <si>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</si>
  <si>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</si>
  <si>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</si>
  <si>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</si>
  <si>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</si>
  <si>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</si>
  <si>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</si>
  <si>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</si>
  <si>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</si>
  <si>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</si>
  <si>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</si>
  <si>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</si>
  <si>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</si>
  <si>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</si>
  <si>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</si>
  <si>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</si>
  <si>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</si>
  <si>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</si>
  <si>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</si>
  <si>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</si>
  <si>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</si>
  <si>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</si>
  <si>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</si>
  <si>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</si>
  <si>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</si>
  <si>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</si>
  <si>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</si>
  <si>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</si>
  <si>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</si>
  <si>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</si>
  <si>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</si>
  <si>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</si>
  <si>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</si>
  <si>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</si>
  <si>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</si>
  <si>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</si>
  <si>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</si>
  <si>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</si>
  <si>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</si>
  <si>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</si>
  <si>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</si>
  <si>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</si>
  <si>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</si>
  <si>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</si>
  <si>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</si>
  <si>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</si>
  <si>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</si>
  <si>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</si>
  <si>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</si>
  <si>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</si>
  <si>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</si>
  <si>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</si>
  <si>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</si>
  <si>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</si>
  <si>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</si>
  <si>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</si>
  <si>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</si>
  <si>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</si>
  <si>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</si>
  <si>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</si>
  <si>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</si>
  <si>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</si>
  <si>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</si>
  <si>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</si>
  <si>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</si>
  <si>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</si>
  <si>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</si>
  <si>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</si>
  <si>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</si>
  <si>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</si>
  <si>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</si>
  <si>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</si>
  <si>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</si>
  <si>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</si>
  <si>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</si>
  <si>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</si>
  <si>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</si>
  <si>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</si>
  <si>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</si>
  <si>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</si>
  <si>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</si>
  <si>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</si>
  <si>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</si>
  <si>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</si>
  <si>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</si>
  <si>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</si>
  <si>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</si>
  <si>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</si>
  <si>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</si>
  <si>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</si>
  <si>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</si>
  <si>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</si>
  <si>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</si>
  <si>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</si>
  <si>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</si>
  <si>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</si>
  <si>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</si>
  <si>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</si>
  <si>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</si>
  <si>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</si>
  <si>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</si>
  <si>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</si>
  <si>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</si>
  <si>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</si>
  <si>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</si>
  <si>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</si>
  <si>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</si>
  <si>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</si>
  <si>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</si>
  <si>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</si>
  <si>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</si>
  <si>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</si>
  <si>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</si>
  <si>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</si>
  <si>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</si>
  <si>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</si>
  <si>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</si>
  <si>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</si>
  <si>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</si>
  <si>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</si>
  <si>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</si>
  <si>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</si>
  <si>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</si>
  <si>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</si>
  <si>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</si>
  <si>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</si>
  <si>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</si>
  <si>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</si>
  <si>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</si>
  <si>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</si>
  <si>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</si>
  <si>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</si>
  <si>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</si>
  <si>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</si>
  <si>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</si>
  <si>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</si>
  <si>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</si>
  <si>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</si>
  <si>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</si>
  <si>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</si>
  <si>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</si>
  <si>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</si>
  <si>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</si>
  <si>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</si>
  <si>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</si>
  <si>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</si>
  <si>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</si>
  <si>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</si>
  <si>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</si>
  <si>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</si>
  <si>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</si>
  <si>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</si>
  <si>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</si>
  <si>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</si>
  <si>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</si>
  <si>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</si>
  <si>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</si>
  <si>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</si>
  <si>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</si>
  <si>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</si>
  <si>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</si>
  <si>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</si>
  <si>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</si>
  <si>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</si>
  <si>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</si>
  <si>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</si>
  <si>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</si>
  <si>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</si>
  <si>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</si>
  <si>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</si>
  <si>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</si>
  <si>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</si>
  <si>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</si>
  <si>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</si>
  <si>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</si>
  <si>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</si>
  <si>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</si>
  <si>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</si>
  <si>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</si>
  <si>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</si>
  <si>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</si>
  <si>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</si>
  <si>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</si>
  <si>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</si>
  <si>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</si>
  <si>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</si>
  <si>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</si>
  <si>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</si>
  <si>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</si>
  <si>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</si>
  <si>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</si>
  <si>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</si>
  <si>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</si>
  <si>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</si>
  <si>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</si>
  <si>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</si>
  <si>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</si>
  <si>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</si>
  <si>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</si>
  <si>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</si>
  <si>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</si>
  <si>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</si>
  <si>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</si>
  <si>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</si>
  <si>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</si>
  <si>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</si>
  <si>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</si>
  <si>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</si>
  <si>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</si>
  <si>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</si>
  <si>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</si>
  <si>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</si>
  <si>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</si>
  <si>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</si>
  <si>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</si>
  <si>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</si>
  <si>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</si>
  <si>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</si>
  <si>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</si>
  <si>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</si>
  <si>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</si>
  <si>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</si>
  <si>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</si>
  <si>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</si>
  <si>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</si>
  <si>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</si>
  <si>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</si>
  <si>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</si>
  <si>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</si>
  <si>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</si>
  <si>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</si>
  <si>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</si>
  <si>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</si>
  <si>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</si>
  <si>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</si>
  <si>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</si>
  <si>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</si>
  <si>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</si>
  <si>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</si>
  <si>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</si>
  <si>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</si>
  <si>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</si>
  <si>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</si>
  <si>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</si>
  <si>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</si>
  <si>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</si>
  <si>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</si>
  <si>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</si>
  <si>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</si>
  <si>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</si>
  <si>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</si>
  <si>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</si>
  <si>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</si>
  <si>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</si>
  <si>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</si>
  <si>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</si>
  <si>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</si>
  <si>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</si>
  <si>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</si>
  <si>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</si>
  <si>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</si>
  <si>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</si>
  <si>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</si>
  <si>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</si>
  <si>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</si>
  <si>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</si>
  <si>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</si>
  <si>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</si>
  <si>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</si>
  <si>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</si>
  <si>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</si>
  <si>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</si>
  <si>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</si>
  <si>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</si>
  <si>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</si>
  <si>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</si>
  <si>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</si>
  <si>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</si>
  <si>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</si>
  <si>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</si>
  <si>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</si>
  <si>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</si>
  <si>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</si>
  <si>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</si>
  <si>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</si>
  <si>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</si>
  <si>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</si>
  <si>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</si>
  <si>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</si>
  <si>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</si>
  <si>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</si>
  <si>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</si>
  <si>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</si>
  <si>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</si>
  <si>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</si>
  <si>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</si>
  <si>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</si>
  <si>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</si>
  <si>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</si>
  <si>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</si>
  <si>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</si>
  <si>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</si>
  <si>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</si>
  <si>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</si>
  <si>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</si>
  <si>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</si>
  <si>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</si>
  <si>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</si>
  <si>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</si>
  <si>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</si>
  <si>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</si>
  <si>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</si>
  <si>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</si>
  <si>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</si>
  <si>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</si>
  <si>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</si>
  <si>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</si>
  <si>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</si>
  <si>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</si>
  <si>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</si>
  <si>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</si>
  <si>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</si>
  <si>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</si>
  <si>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</si>
  <si>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</si>
  <si>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</si>
  <si>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</si>
  <si>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</si>
  <si>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</si>
  <si>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</si>
  <si>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</si>
  <si>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</si>
  <si>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</si>
  <si>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</si>
  <si>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</si>
  <si>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</si>
  <si>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</si>
  <si>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</si>
  <si>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</si>
  <si>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</si>
  <si>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</si>
  <si>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</si>
  <si>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</si>
  <si>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</si>
  <si>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</si>
  <si>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</si>
  <si>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</si>
  <si>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</si>
  <si>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</si>
  <si>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</si>
  <si>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</si>
  <si>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</si>
  <si>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</si>
  <si>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</si>
  <si>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</si>
  <si>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</si>
  <si>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</si>
  <si>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</si>
  <si>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</si>
  <si>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</si>
  <si>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</si>
  <si>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</si>
  <si>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</si>
  <si>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</si>
  <si>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</si>
  <si>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</si>
  <si>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</si>
  <si>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</si>
  <si>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</si>
  <si>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</si>
  <si>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</si>
  <si>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</si>
  <si>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</si>
  <si>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</si>
  <si>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</si>
  <si>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</si>
  <si>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</si>
  <si>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</si>
  <si>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</si>
  <si>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</si>
  <si>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</si>
  <si>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</si>
  <si>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</si>
  <si>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</si>
  <si>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</si>
  <si>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</si>
  <si>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</si>
  <si>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</si>
  <si>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</si>
  <si>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</si>
  <si>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</si>
  <si>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</si>
  <si>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</si>
  <si>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</si>
  <si>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</si>
  <si>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</si>
  <si>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</si>
  <si>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</si>
  <si>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</si>
  <si>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</si>
  <si>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</si>
  <si>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</si>
  <si>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</si>
  <si>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</si>
  <si>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</si>
  <si>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</si>
  <si>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</si>
  <si>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</si>
  <si>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</si>
  <si>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</si>
  <si>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</si>
  <si>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</si>
  <si>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</si>
  <si>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</si>
  <si>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</si>
  <si>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</si>
  <si>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</si>
  <si>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</si>
  <si>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</si>
  <si>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</si>
  <si>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</si>
  <si>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</si>
  <si>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</si>
  <si>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</si>
  <si>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</si>
  <si>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</si>
  <si>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</si>
  <si>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</si>
  <si>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</si>
  <si>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</si>
  <si>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</si>
  <si>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</si>
  <si>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</si>
  <si>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</si>
  <si>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</si>
  <si>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</si>
  <si>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</si>
  <si>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</si>
  <si>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</si>
  <si>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</si>
  <si>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</si>
  <si>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</si>
  <si>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</si>
  <si>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</si>
  <si>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</si>
  <si>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</si>
  <si>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</si>
  <si>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</si>
  <si>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</si>
  <si>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</si>
  <si>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</si>
  <si>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</si>
  <si>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</si>
  <si>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</si>
  <si>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</si>
  <si>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</si>
  <si>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</si>
  <si>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</si>
  <si>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</si>
  <si>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</si>
  <si>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</si>
  <si>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</si>
  <si>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</si>
  <si>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</si>
  <si>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</si>
  <si>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</si>
  <si>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</si>
  <si>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</si>
  <si>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</si>
  <si>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</si>
  <si>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</si>
  <si>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</si>
  <si>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</si>
  <si>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</si>
  <si>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</si>
  <si>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</si>
  <si>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</si>
  <si>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</si>
  <si>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</si>
  <si>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</si>
  <si>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</si>
  <si>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SAME</t>
  </si>
  <si>
    <t>CH. 30 DIAS</t>
  </si>
  <si>
    <t>GABRIEL CUCOCH</t>
  </si>
  <si>
    <t>COLINA</t>
  </si>
  <si>
    <t>JOSE ESCOBAR</t>
  </si>
  <si>
    <t>TUBO POLIETILENO 3/8" VERDE</t>
  </si>
  <si>
    <t>COPLA INOX. 1/4" HI</t>
  </si>
  <si>
    <t>DISPONIBILIDAD INMEDIATA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</si>
</sst>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340A]d&quot; de &quot;mmmm&quot; de &quot;yyyy;@"/>
    <numFmt numFmtId="165" formatCode="00000\-0000"/>
    <numFmt numFmtId="166" formatCode="0;\-0;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0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3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2" fillId="0" borderId="0" xfId="1"/>
    <xf numFmtId="0" fontId="10" fillId="2" borderId="4" xfId="0" applyFont="1" applyFill="1" applyBorder="1" applyProtection="1">
      <protection locked="0"/>
    </xf>
    <xf numFmtId="0" fontId="10" fillId="2" borderId="3" xfId="0" applyFont="1" applyFill="1" applyBorder="1" applyProtection="1">
      <protection locked="0"/>
    </xf>
    <xf numFmtId="0" fontId="11" fillId="2" borderId="3" xfId="0" applyFont="1" applyFill="1" applyBorder="1" applyAlignment="1" applyProtection="1"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66" fontId="11" fillId="2" borderId="1" xfId="0" applyNumberFormat="1" applyFont="1" applyFill="1" applyBorder="1" applyAlignment="1" applyProtection="1">
      <alignment horizontal="left"/>
    </xf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</xf>
    <xf numFmtId="166" fontId="11" fillId="2" borderId="0" xfId="0" applyNumberFormat="1" applyFont="1" applyFill="1" applyBorder="1" applyProtection="1"/>
    <xf numFmtId="0" fontId="11" fillId="2" borderId="2" xfId="1" applyFont="1" applyFill="1" applyBorder="1" applyAlignment="1" applyProtection="1">
      <alignment horizontal="left"/>
    </xf>
    <xf numFmtId="166" fontId="11" fillId="2" borderId="2" xfId="0" applyNumberFormat="1" applyFont="1" applyFill="1" applyBorder="1" applyAlignment="1" applyProtection="1">
      <alignment horizontal="left"/>
    </xf>
    <xf numFmtId="164" fontId="11" fillId="2" borderId="2" xfId="0" applyNumberFormat="1" applyFont="1" applyFill="1" applyBorder="1" applyAlignment="1" applyProtection="1">
      <alignment horizontal="left" vertical="center"/>
    </xf>
    <xf numFmtId="0" fontId="10" fillId="2" borderId="13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11" fillId="2" borderId="6" xfId="0" applyFont="1" applyFill="1" applyBorder="1" applyProtection="1">
      <protection locked="0"/>
    </xf>
    <xf numFmtId="164" fontId="11" fillId="2" borderId="14" xfId="0" applyNumberFormat="1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NumberFormat="1" applyFont="1" applyFill="1" applyBorder="1" applyAlignment="1" applyProtection="1">
      <alignment horizontal="center"/>
      <protection locked="0"/>
    </xf>
    <xf numFmtId="166" fontId="10" fillId="2" borderId="17" xfId="0" applyNumberFormat="1" applyFont="1" applyFill="1" applyBorder="1" applyAlignment="1" applyProtection="1">
      <alignment horizontal="center"/>
    </xf>
    <xf numFmtId="166" fontId="10" fillId="2" borderId="17" xfId="0" applyNumberFormat="1" applyFont="1" applyFill="1" applyBorder="1" applyAlignment="1" applyProtection="1">
      <alignment horizontal="center"/>
      <protection locked="0"/>
    </xf>
    <xf numFmtId="166" fontId="10" fillId="2" borderId="1" xfId="0" applyNumberFormat="1" applyFont="1" applyFill="1" applyBorder="1" applyAlignment="1" applyProtection="1">
      <alignment horizontal="center"/>
    </xf>
    <xf numFmtId="0" fontId="10" fillId="2" borderId="18" xfId="0" applyNumberFormat="1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166" fontId="10" fillId="2" borderId="18" xfId="0" applyNumberFormat="1" applyFont="1" applyFill="1" applyBorder="1" applyAlignment="1" applyProtection="1">
      <alignment horizontal="center"/>
    </xf>
    <xf numFmtId="166" fontId="10" fillId="2" borderId="18" xfId="0" applyNumberFormat="1" applyFont="1" applyFill="1" applyBorder="1" applyAlignment="1" applyProtection="1">
      <alignment horizontal="center"/>
      <protection locked="0"/>
    </xf>
    <xf numFmtId="166" fontId="10" fillId="2" borderId="2" xfId="0" applyNumberFormat="1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10" fillId="2" borderId="14" xfId="0" applyFont="1" applyFill="1" applyBorder="1" applyAlignment="1" applyProtection="1">
      <protection locked="0"/>
    </xf>
    <xf numFmtId="166" fontId="10" fillId="2" borderId="19" xfId="0" applyNumberFormat="1" applyFont="1" applyFill="1" applyBorder="1" applyAlignment="1" applyProtection="1">
      <alignment horizontal="center"/>
    </xf>
    <xf numFmtId="166" fontId="10" fillId="2" borderId="19" xfId="0" applyNumberFormat="1" applyFont="1" applyFill="1" applyBorder="1" applyAlignment="1" applyProtection="1">
      <alignment horizontal="center"/>
      <protection locked="0"/>
    </xf>
    <xf numFmtId="166" fontId="10" fillId="2" borderId="14" xfId="0" applyNumberFormat="1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left"/>
      <protection locked="0"/>
    </xf>
    <xf numFmtId="0" fontId="10" fillId="2" borderId="0" xfId="0" applyFont="1" applyFill="1"/>
    <xf numFmtId="0" fontId="11" fillId="2" borderId="6" xfId="0" applyFont="1" applyFill="1" applyBorder="1" applyAlignment="1" applyProtection="1">
      <alignment vertical="top"/>
      <protection locked="0"/>
    </xf>
    <xf numFmtId="0" fontId="10" fillId="2" borderId="23" xfId="0" applyFont="1" applyFill="1" applyBorder="1" applyAlignment="1" applyProtection="1">
      <alignment horizontal="center"/>
      <protection locked="0"/>
    </xf>
    <xf numFmtId="0" fontId="10" fillId="2" borderId="24" xfId="0" applyFont="1" applyFill="1" applyBorder="1" applyAlignment="1" applyProtection="1">
      <protection locked="0"/>
    </xf>
    <xf numFmtId="0" fontId="10" fillId="2" borderId="25" xfId="0" applyFont="1" applyFill="1" applyBorder="1" applyAlignment="1" applyProtection="1"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166" fontId="11" fillId="2" borderId="0" xfId="0" applyNumberFormat="1" applyFont="1" applyFill="1" applyBorder="1" applyAlignment="1" applyProtection="1">
      <alignment horizontal="left"/>
    </xf>
    <xf numFmtId="166" fontId="11" fillId="2" borderId="2" xfId="0" applyNumberFormat="1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24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tromilen@resiter.cl" TargetMode="External"/><Relationship Id="rId2" Type="http://schemas.openxmlformats.org/officeDocument/2006/relationships/hyperlink" Target="mailto:abastecimiento@ferrocentro.cl" TargetMode="External"/><Relationship Id="rId1" Type="http://schemas.openxmlformats.org/officeDocument/2006/relationships/hyperlink" Target="mailto:jose.fierro@elextrolux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R32"/>
  <sheetViews>
    <sheetView tabSelected="1" zoomScaleNormal="100" workbookViewId="0">
      <selection activeCell="J6" sqref="J6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65">
        <v>3240</v>
      </c>
      <c r="K2" s="7"/>
      <c r="L2" s="7"/>
    </row>
    <row r="3" spans="2:18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67" t="s">
        <v>6</v>
      </c>
      <c r="C4" s="68"/>
      <c r="D4" s="107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8" x14ac:dyDescent="0.2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8" ht="17.25" customHeight="1" x14ac:dyDescent="0.25">
      <c r="B6" s="72" t="s">
        <v>27</v>
      </c>
      <c r="C6" s="73"/>
      <c r="D6" s="75" t="s">
        <v>610</v>
      </c>
      <c r="E6" s="73" t="s">
        <v>7</v>
      </c>
      <c r="F6" s="118" t="s">
        <v>613</v>
      </c>
      <c r="G6" s="118"/>
      <c r="H6" s="118"/>
      <c r="I6" s="76"/>
      <c r="J6" s="77"/>
    </row>
    <row r="7" spans="2:18" x14ac:dyDescent="0.25">
      <c r="B7" s="72" t="s">
        <v>25</v>
      </c>
      <c r="C7" s="73"/>
      <c r="D7" s="75"/>
      <c r="E7" s="73" t="s">
        <v>8</v>
      </c>
      <c r="F7" s="118" t="s">
        <v>29</v>
      </c>
      <c r="G7" s="118"/>
      <c r="H7" s="118"/>
      <c r="I7" s="73" t="s">
        <v>26</v>
      </c>
      <c r="J7" s="78" t="s">
        <v>614</v>
      </c>
    </row>
    <row r="8" spans="2:18" ht="15.75" thickBot="1" x14ac:dyDescent="0.3">
      <c r="B8" s="116" t="s">
        <v>28</v>
      </c>
      <c r="C8" s="117"/>
      <c r="D8" s="75" t="s">
        <v>611</v>
      </c>
      <c r="E8" s="73" t="s">
        <v>11</v>
      </c>
      <c r="F8" s="118" t="s">
        <v>612</v>
      </c>
      <c r="G8" s="118"/>
      <c r="H8" s="118"/>
      <c r="I8" s="73" t="s">
        <v>14</v>
      </c>
      <c r="J8" s="79">
        <f ca="1">TODAY()</f>
        <v>42312</v>
      </c>
      <c r="K8" s="20"/>
      <c r="L8" s="20"/>
    </row>
    <row r="9" spans="2:18" ht="16.5" thickTop="1" thickBot="1" x14ac:dyDescent="0.3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 x14ac:dyDescent="0.3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89">
        <v>1</v>
      </c>
      <c r="C11" s="113" t="s">
        <v>615</v>
      </c>
      <c r="D11" s="114"/>
      <c r="E11" s="115"/>
      <c r="F11" s="84">
        <v>20</v>
      </c>
      <c r="G11" s="84" t="s">
        <v>23</v>
      </c>
      <c r="H11" s="90">
        <f>VLOOKUP(B11,COTIZADO,8,FALSE)</f>
        <v>795</v>
      </c>
      <c r="I11" s="91">
        <v>0</v>
      </c>
      <c r="J11" s="92">
        <f t="shared" ref="J11:J12" si="0">F11*H11*(1-I11/100)</f>
        <v>15900</v>
      </c>
      <c r="K11" s="28">
        <v>1</v>
      </c>
      <c r="L11" s="29">
        <v>530</v>
      </c>
      <c r="M11" s="29"/>
      <c r="N11" s="29"/>
      <c r="O11" s="29"/>
      <c r="P11" s="30">
        <v>1.5</v>
      </c>
      <c r="Q11" s="31">
        <f>+L11</f>
        <v>530</v>
      </c>
      <c r="R11" s="35">
        <f>Q11*P11</f>
        <v>795</v>
      </c>
    </row>
    <row r="12" spans="2:18" x14ac:dyDescent="0.25">
      <c r="B12" s="93">
        <v>2</v>
      </c>
      <c r="C12" s="94" t="s">
        <v>616</v>
      </c>
      <c r="D12" s="108"/>
      <c r="E12" s="96"/>
      <c r="F12" s="97">
        <v>3</v>
      </c>
      <c r="G12" s="97" t="s">
        <v>23</v>
      </c>
      <c r="H12" s="98">
        <f>+R12</f>
        <v>885</v>
      </c>
      <c r="I12" s="99">
        <v>0</v>
      </c>
      <c r="J12" s="100">
        <f t="shared" si="0"/>
        <v>2655</v>
      </c>
      <c r="K12" s="28">
        <v>3</v>
      </c>
      <c r="L12" s="29">
        <v>590</v>
      </c>
      <c r="M12" s="29"/>
      <c r="N12" s="29"/>
      <c r="O12" s="29"/>
      <c r="P12" s="30">
        <v>1.5</v>
      </c>
      <c r="Q12" s="31">
        <f t="shared" ref="Q12" si="1">+L12</f>
        <v>590</v>
      </c>
      <c r="R12" s="35">
        <f t="shared" ref="R12:R27" si="2">Q12*P12</f>
        <v>885</v>
      </c>
    </row>
    <row r="13" spans="2:18" x14ac:dyDescent="0.25">
      <c r="B13" s="93"/>
      <c r="C13" s="94"/>
      <c r="D13" s="95"/>
      <c r="E13" s="96"/>
      <c r="F13" s="97"/>
      <c r="G13" s="97"/>
      <c r="H13" s="98"/>
      <c r="I13" s="99"/>
      <c r="J13" s="100"/>
      <c r="K13" s="28">
        <v>4</v>
      </c>
      <c r="L13" s="29"/>
      <c r="M13" s="29"/>
      <c r="N13" s="29"/>
      <c r="O13" s="29"/>
      <c r="P13" s="30">
        <v>1.5</v>
      </c>
      <c r="Q13" s="31"/>
      <c r="R13" s="35">
        <f t="shared" si="2"/>
        <v>0</v>
      </c>
    </row>
    <row r="14" spans="2:18" x14ac:dyDescent="0.25">
      <c r="B14" s="93"/>
      <c r="C14" s="94"/>
      <c r="D14" s="95"/>
      <c r="E14" s="96"/>
      <c r="F14" s="97"/>
      <c r="G14" s="97"/>
      <c r="H14" s="98"/>
      <c r="I14" s="99"/>
      <c r="J14" s="100"/>
      <c r="K14" s="28">
        <v>5</v>
      </c>
      <c r="L14" s="29"/>
      <c r="M14" s="29"/>
      <c r="N14" s="29"/>
      <c r="O14" s="29"/>
      <c r="P14" s="30">
        <v>1.5</v>
      </c>
      <c r="Q14" s="31"/>
      <c r="R14" s="35">
        <f t="shared" si="2"/>
        <v>0</v>
      </c>
    </row>
    <row r="15" spans="2:18" x14ac:dyDescent="0.25">
      <c r="B15" s="93"/>
      <c r="C15" s="94"/>
      <c r="D15" s="108"/>
      <c r="E15" s="108"/>
      <c r="F15" s="97"/>
      <c r="G15" s="97"/>
      <c r="H15" s="98"/>
      <c r="I15" s="99"/>
      <c r="J15" s="100"/>
      <c r="K15" s="28">
        <v>6</v>
      </c>
      <c r="L15" s="29"/>
      <c r="M15" s="29"/>
      <c r="N15" s="29"/>
      <c r="O15" s="29"/>
      <c r="P15" s="30">
        <v>1.5</v>
      </c>
      <c r="Q15" s="31"/>
      <c r="R15" s="35">
        <f t="shared" si="2"/>
        <v>0</v>
      </c>
    </row>
    <row r="16" spans="2:18" x14ac:dyDescent="0.25">
      <c r="B16" s="93"/>
      <c r="C16" s="108"/>
      <c r="D16" s="95"/>
      <c r="E16" s="96"/>
      <c r="F16" s="97"/>
      <c r="G16" s="97"/>
      <c r="H16" s="98"/>
      <c r="I16" s="99"/>
      <c r="J16" s="100"/>
      <c r="K16" s="28">
        <v>7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x14ac:dyDescent="0.25">
      <c r="B17" s="93"/>
      <c r="C17" s="94"/>
      <c r="D17" s="95"/>
      <c r="E17" s="96"/>
      <c r="F17" s="97"/>
      <c r="G17" s="97"/>
      <c r="H17" s="98"/>
      <c r="I17" s="99"/>
      <c r="J17" s="100"/>
      <c r="K17" s="28">
        <v>8</v>
      </c>
      <c r="L17" s="29"/>
      <c r="M17" s="29"/>
      <c r="N17" s="29"/>
      <c r="O17" s="29"/>
      <c r="P17" s="30">
        <v>1.5</v>
      </c>
      <c r="Q17" s="31"/>
      <c r="R17" s="35">
        <f t="shared" si="2"/>
        <v>0</v>
      </c>
    </row>
    <row r="18" spans="2:18" x14ac:dyDescent="0.25">
      <c r="B18" s="93"/>
      <c r="C18" s="94"/>
      <c r="D18" s="95"/>
      <c r="E18" s="96"/>
      <c r="F18" s="97"/>
      <c r="G18" s="97"/>
      <c r="H18" s="98"/>
      <c r="I18" s="99"/>
      <c r="J18" s="100"/>
      <c r="K18" s="28">
        <v>9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x14ac:dyDescent="0.25">
      <c r="B19" s="93"/>
      <c r="C19" s="94"/>
      <c r="D19" s="95"/>
      <c r="E19" s="96"/>
      <c r="F19" s="97"/>
      <c r="G19" s="97"/>
      <c r="H19" s="98"/>
      <c r="I19" s="99"/>
      <c r="J19" s="100"/>
      <c r="K19" s="28">
        <v>10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x14ac:dyDescent="0.25">
      <c r="B20" s="93"/>
      <c r="C20" s="94"/>
      <c r="D20" s="95"/>
      <c r="E20" s="96"/>
      <c r="F20" s="97"/>
      <c r="G20" s="97"/>
      <c r="H20" s="98"/>
      <c r="I20" s="99"/>
      <c r="J20" s="100"/>
      <c r="K20" s="28">
        <v>11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x14ac:dyDescent="0.25">
      <c r="B21" s="93"/>
      <c r="C21" s="94"/>
      <c r="D21" s="95"/>
      <c r="E21" s="96"/>
      <c r="F21" s="97"/>
      <c r="G21" s="97"/>
      <c r="H21" s="98"/>
      <c r="I21" s="99"/>
      <c r="J21" s="100"/>
      <c r="K21" s="28">
        <v>12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x14ac:dyDescent="0.25">
      <c r="B22" s="93"/>
      <c r="C22" s="94"/>
      <c r="D22" s="95"/>
      <c r="E22" s="96"/>
      <c r="F22" s="97"/>
      <c r="G22" s="97"/>
      <c r="H22" s="98"/>
      <c r="I22" s="99"/>
      <c r="J22" s="100"/>
      <c r="K22" s="28">
        <v>13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x14ac:dyDescent="0.25">
      <c r="B23" s="93"/>
      <c r="C23" s="94"/>
      <c r="D23" s="95"/>
      <c r="E23" s="96"/>
      <c r="F23" s="97"/>
      <c r="G23" s="97"/>
      <c r="H23" s="98"/>
      <c r="I23" s="99"/>
      <c r="J23" s="100"/>
      <c r="K23" s="28">
        <v>14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x14ac:dyDescent="0.25">
      <c r="B24" s="93"/>
      <c r="C24" s="94"/>
      <c r="D24" s="95"/>
      <c r="E24" s="96"/>
      <c r="F24" s="97"/>
      <c r="G24" s="97"/>
      <c r="H24" s="98"/>
      <c r="I24" s="99"/>
      <c r="J24" s="100"/>
      <c r="K24" s="28">
        <v>15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x14ac:dyDescent="0.25">
      <c r="B25" s="93"/>
      <c r="C25" s="94"/>
      <c r="D25" s="95"/>
      <c r="E25" s="96"/>
      <c r="F25" s="97"/>
      <c r="G25" s="97"/>
      <c r="H25" s="98"/>
      <c r="I25" s="99"/>
      <c r="J25" s="100"/>
      <c r="K25" s="28">
        <v>16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x14ac:dyDescent="0.25">
      <c r="B26" s="93"/>
      <c r="C26" s="94"/>
      <c r="D26" s="95"/>
      <c r="E26" s="96"/>
      <c r="F26" s="97"/>
      <c r="G26" s="97"/>
      <c r="H26" s="98"/>
      <c r="I26" s="99"/>
      <c r="J26" s="100"/>
      <c r="K26" s="28">
        <v>17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.75" thickBot="1" x14ac:dyDescent="0.3">
      <c r="B27" s="93"/>
      <c r="C27" s="101"/>
      <c r="D27" s="102"/>
      <c r="E27" s="103"/>
      <c r="F27" s="97"/>
      <c r="G27" s="97"/>
      <c r="H27" s="104"/>
      <c r="I27" s="105"/>
      <c r="J27" s="106"/>
      <c r="K27" s="28">
        <v>18</v>
      </c>
      <c r="L27" s="29"/>
      <c r="M27" s="29"/>
      <c r="N27" s="29"/>
      <c r="O27" s="29"/>
      <c r="P27" s="32">
        <v>1.5</v>
      </c>
      <c r="Q27" s="33"/>
      <c r="R27" s="35">
        <f t="shared" si="2"/>
        <v>0</v>
      </c>
    </row>
    <row r="28" spans="2:18" x14ac:dyDescent="0.25">
      <c r="B28" s="42" t="s">
        <v>17</v>
      </c>
      <c r="C28" s="43"/>
      <c r="D28" s="37" t="s">
        <v>617</v>
      </c>
      <c r="E28" s="37"/>
      <c r="F28" s="44"/>
      <c r="G28" s="45" t="s">
        <v>3</v>
      </c>
      <c r="H28" s="46"/>
      <c r="I28" s="47"/>
      <c r="J28" s="48">
        <f>SUM(J11:J27)</f>
        <v>18555</v>
      </c>
    </row>
    <row r="29" spans="2:18" x14ac:dyDescent="0.25">
      <c r="B29" s="49"/>
      <c r="C29" s="50"/>
      <c r="D29" s="51"/>
      <c r="E29" s="39"/>
      <c r="F29" s="52"/>
      <c r="G29" s="53" t="s">
        <v>13</v>
      </c>
      <c r="H29" s="54"/>
      <c r="I29" s="55"/>
      <c r="J29" s="56">
        <f>J28*I29</f>
        <v>0</v>
      </c>
    </row>
    <row r="30" spans="2:18" x14ac:dyDescent="0.25">
      <c r="B30" s="38"/>
      <c r="C30" s="39"/>
      <c r="D30" s="39"/>
      <c r="E30" s="39"/>
      <c r="F30" s="57"/>
      <c r="G30" s="58" t="s">
        <v>4</v>
      </c>
      <c r="H30" s="50"/>
      <c r="I30" s="59"/>
      <c r="J30" s="56">
        <f>J28-J29</f>
        <v>18555</v>
      </c>
    </row>
    <row r="31" spans="2:18" x14ac:dyDescent="0.25">
      <c r="B31" s="38"/>
      <c r="C31" s="39"/>
      <c r="D31" s="39"/>
      <c r="E31" s="39"/>
      <c r="F31" s="52"/>
      <c r="G31" s="53">
        <v>0.19</v>
      </c>
      <c r="H31" s="54"/>
      <c r="I31" s="55">
        <v>0.19</v>
      </c>
      <c r="J31" s="56">
        <f>J30*I31</f>
        <v>3525.45</v>
      </c>
    </row>
    <row r="32" spans="2:18" ht="15.75" thickBot="1" x14ac:dyDescent="0.3">
      <c r="B32" s="40"/>
      <c r="C32" s="41"/>
      <c r="D32" s="41"/>
      <c r="E32" s="41"/>
      <c r="F32" s="60"/>
      <c r="G32" s="61" t="s">
        <v>2</v>
      </c>
      <c r="H32" s="62"/>
      <c r="I32" s="63"/>
      <c r="J32" s="64">
        <f>J30+J31</f>
        <v>22080.45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7"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0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topLeftCell="B1" zoomScale="85" zoomScaleNormal="85" workbookViewId="0">
      <pane ySplit="1" topLeftCell="A98" activePane="bottomLeft" state="frozen"/>
      <selection activeCell="B1" sqref="B1"/>
      <selection pane="bottomLeft" activeCell="C111" sqref="C111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6" t="s">
        <v>78</v>
      </c>
      <c r="C8" t="s">
        <v>79</v>
      </c>
      <c r="G8" t="s">
        <v>33</v>
      </c>
    </row>
    <row r="9" spans="1:13" x14ac:dyDescent="0.2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6" t="s">
        <v>288</v>
      </c>
      <c r="C52" t="s">
        <v>289</v>
      </c>
      <c r="G52" t="s">
        <v>33</v>
      </c>
    </row>
    <row r="53" spans="1:13" x14ac:dyDescent="0.2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6" t="s">
        <v>324</v>
      </c>
      <c r="C59" t="s">
        <v>325</v>
      </c>
      <c r="G59" t="s">
        <v>33</v>
      </c>
    </row>
    <row r="60" spans="1:13" x14ac:dyDescent="0.2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6" t="s">
        <v>446</v>
      </c>
      <c r="C86" t="s">
        <v>447</v>
      </c>
      <c r="G86" t="s">
        <v>33</v>
      </c>
    </row>
    <row r="87" spans="1:13" x14ac:dyDescent="0.25">
      <c r="A87">
        <v>86</v>
      </c>
      <c r="B87" s="36" t="s">
        <v>448</v>
      </c>
      <c r="C87" t="s">
        <v>449</v>
      </c>
      <c r="G87" t="s">
        <v>33</v>
      </c>
    </row>
    <row r="88" spans="1:13" x14ac:dyDescent="0.2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6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3" x14ac:dyDescent="0.2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x14ac:dyDescent="0.2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x14ac:dyDescent="0.2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13" x14ac:dyDescent="0.25">
      <c r="A110">
        <v>109</v>
      </c>
      <c r="B110" s="36" t="s">
        <v>602</v>
      </c>
      <c r="C110" t="s">
        <v>601</v>
      </c>
      <c r="I110" t="s">
        <v>603</v>
      </c>
    </row>
    <row r="111" spans="1:13" x14ac:dyDescent="0.2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107" r:id="rId1"/>
    <hyperlink ref="L109" r:id="rId2"/>
    <hyperlink ref="L111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vendedor 1</cp:lastModifiedBy>
  <cp:lastPrinted>2015-11-04T14:25:45Z</cp:lastPrinted>
  <dcterms:created xsi:type="dcterms:W3CDTF">2013-07-12T05:01:37Z</dcterms:created>
  <dcterms:modified xsi:type="dcterms:W3CDTF">2015-11-04T14:26:16Z</dcterms:modified>
</cp:coreProperties>
</file>