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<sst xmlns="http://schemas.openxmlformats.org/spreadsheetml/2006/main" count="885" uniqueCount="633">
  <si>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</si>
  <si>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</si>
  <si>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</si>
  <si>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</si>
  <si>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</si>
  <si>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</si>
  <si>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</si>
  <si>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</si>
  <si>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</si>
  <si>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</si>
  <si>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</si>
  <si>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</si>
  <si>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</si>
  <si>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</si>
  <si>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</si>
  <si>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</si>
  <si>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</si>
  <si>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</si>
  <si>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</si>
  <si>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</si>
  <si>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</si>
  <si>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</si>
  <si>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</si>
  <si>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</si>
  <si>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</si>
  <si>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</si>
  <si>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</si>
  <si>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</si>
  <si>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</si>
  <si>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</si>
  <si>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</si>
  <si>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</si>
  <si>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</si>
  <si>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</si>
  <si>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</si>
  <si>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</si>
  <si>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</si>
  <si>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</si>
  <si>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</si>
  <si>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</si>
  <si>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</si>
  <si>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</si>
  <si>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</si>
  <si>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</si>
  <si>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</si>
  <si>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</si>
  <si>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</si>
  <si>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</si>
  <si>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</si>
  <si>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</si>
  <si>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</si>
  <si>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</si>
  <si>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</si>
  <si>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</si>
  <si>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</si>
  <si>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</si>
  <si>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</si>
  <si>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</si>
  <si>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</si>
  <si>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</si>
  <si>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</si>
  <si>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</si>
  <si>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</si>
  <si>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</si>
  <si>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</si>
  <si>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</si>
  <si>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</si>
  <si>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</si>
  <si>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</si>
  <si>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</si>
  <si>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</si>
  <si>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</si>
  <si>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</si>
  <si>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</si>
  <si>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</si>
  <si>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</si>
  <si>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</si>
  <si>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</si>
  <si>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</si>
  <si>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</si>
  <si>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</si>
  <si>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</si>
  <si>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</si>
  <si>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</si>
  <si>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</si>
  <si>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</si>
  <si>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</si>
  <si>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</si>
  <si>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</si>
  <si>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</si>
  <si>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</si>
  <si>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</si>
  <si>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</si>
  <si>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</si>
  <si>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</si>
  <si>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</si>
  <si>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</si>
  <si>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</si>
  <si>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</si>
  <si>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</si>
  <si>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</si>
  <si>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</si>
  <si>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</si>
  <si>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</si>
  <si>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</si>
  <si>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</si>
  <si>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</si>
  <si>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</si>
  <si>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</si>
  <si>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</si>
  <si>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</si>
  <si>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</si>
  <si>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</si>
  <si>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</si>
  <si>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</si>
  <si>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</si>
  <si>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</si>
  <si>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</si>
  <si>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</si>
  <si>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</si>
  <si>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</si>
  <si>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</si>
  <si>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</si>
  <si>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</si>
  <si>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</si>
  <si>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</si>
  <si>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</si>
  <si>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</si>
  <si>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</si>
  <si>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</si>
  <si>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</si>
  <si>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</si>
  <si>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</si>
  <si>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</si>
  <si>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</si>
  <si>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</si>
  <si>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</si>
  <si>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</si>
  <si>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</si>
  <si>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</si>
  <si>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</si>
  <si>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</si>
  <si>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</si>
  <si>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</si>
  <si>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</si>
  <si>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</si>
  <si>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</si>
  <si>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</si>
  <si>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</si>
  <si>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</si>
  <si>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</si>
  <si>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</si>
  <si>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</si>
  <si>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</si>
  <si>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</si>
  <si>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</si>
  <si>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</si>
  <si>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</si>
  <si>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</si>
  <si>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</si>
  <si>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</si>
  <si>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</si>
  <si>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</si>
  <si>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</si>
  <si>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</si>
  <si>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</si>
  <si>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</si>
  <si>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</si>
  <si>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</si>
  <si>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</si>
  <si>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</si>
  <si>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</si>
  <si>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</si>
  <si>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</si>
  <si>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</si>
  <si>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</si>
  <si>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</si>
  <si>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</si>
  <si>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</si>
  <si>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</si>
  <si>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</si>
  <si>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</si>
  <si>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</si>
  <si>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</si>
  <si>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</si>
  <si>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</si>
  <si>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</si>
  <si>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</si>
  <si>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</si>
  <si>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</si>
  <si>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</si>
  <si>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</si>
  <si>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</si>
  <si>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</si>
  <si>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</si>
  <si>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</si>
  <si>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</si>
  <si>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</si>
  <si>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</si>
  <si>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</si>
  <si>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</si>
  <si>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</si>
  <si>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</si>
  <si>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</si>
  <si>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</si>
  <si>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</si>
  <si>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</si>
  <si>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</si>
  <si>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</si>
  <si>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</si>
  <si>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</si>
  <si>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</si>
  <si>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</si>
  <si>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</si>
  <si>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</si>
  <si>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</si>
  <si>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</si>
  <si>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</si>
  <si>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</si>
  <si>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</si>
  <si>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</si>
  <si>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</si>
  <si>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</si>
  <si>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</si>
  <si>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</si>
  <si>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</si>
  <si>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</si>
  <si>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</si>
  <si>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</si>
  <si>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</si>
  <si>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</si>
  <si>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</si>
  <si>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</si>
  <si>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</si>
  <si>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</si>
  <si>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</si>
  <si>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</si>
  <si>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</si>
  <si>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</si>
  <si>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</si>
  <si>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</si>
  <si>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</si>
  <si>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</si>
  <si>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</si>
  <si>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</si>
  <si>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</si>
  <si>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</si>
  <si>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</si>
  <si>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</si>
  <si>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</si>
  <si>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</si>
  <si>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</si>
  <si>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</si>
  <si>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</si>
  <si>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</si>
  <si>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</si>
  <si>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</si>
  <si>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</si>
  <si>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</si>
  <si>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</si>
  <si>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</si>
  <si>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</si>
  <si>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</si>
  <si>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</si>
  <si>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</si>
  <si>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</si>
  <si>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</si>
  <si>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</si>
  <si>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</si>
  <si>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</si>
  <si>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</si>
  <si>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</si>
  <si>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</si>
  <si>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</si>
  <si>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</si>
  <si>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</si>
  <si>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</si>
  <si>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</si>
  <si>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</si>
  <si>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</si>
  <si>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</si>
  <si>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</si>
  <si>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</si>
  <si>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</si>
  <si>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</si>
  <si>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</si>
  <si>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</si>
  <si>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</si>
  <si>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</si>
  <si>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</si>
  <si>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</si>
  <si>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</si>
  <si>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</si>
  <si>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</si>
  <si>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</si>
  <si>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</si>
  <si>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</si>
  <si>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</si>
  <si>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</si>
  <si>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</si>
  <si>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</si>
  <si>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</si>
  <si>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</si>
  <si>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</si>
  <si>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</si>
  <si>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</si>
  <si>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</si>
  <si>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</si>
  <si>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</si>
  <si>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</si>
  <si>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</si>
  <si>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</si>
  <si>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</si>
  <si>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</si>
  <si>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</si>
  <si>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</si>
  <si>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</si>
  <si>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</si>
  <si>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</si>
  <si>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</si>
  <si>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</si>
  <si>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</si>
  <si>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</si>
  <si>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</si>
  <si>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</si>
  <si>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</si>
  <si>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</si>
  <si>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</si>
  <si>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</si>
  <si>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</si>
  <si>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</si>
  <si>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</si>
  <si>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</si>
  <si>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</si>
  <si>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</si>
  <si>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</si>
  <si>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</si>
  <si>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</si>
  <si>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</si>
  <si>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</si>
  <si>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</si>
  <si>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</si>
  <si>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</si>
  <si>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</si>
  <si>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</si>
  <si>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</si>
  <si>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</si>
  <si>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</si>
  <si>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</si>
  <si>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</si>
  <si>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</si>
  <si>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</si>
  <si>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</si>
  <si>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</si>
  <si>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</si>
  <si>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</si>
  <si>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</si>
  <si>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</si>
  <si>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</si>
  <si>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</si>
  <si>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</si>
  <si>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</si>
  <si>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</si>
  <si>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</si>
  <si>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</si>
  <si>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</si>
  <si>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</si>
  <si>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</si>
  <si>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</si>
  <si>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</si>
  <si>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</si>
  <si>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</si>
  <si>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</si>
  <si>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</si>
  <si>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</si>
  <si>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</si>
  <si>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</si>
  <si>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</si>
  <si>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</si>
  <si>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</si>
  <si>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</si>
  <si>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</si>
  <si>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</si>
  <si>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</si>
  <si>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</si>
  <si>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</si>
  <si>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</si>
  <si>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</si>
  <si>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</si>
  <si>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</si>
  <si>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</si>
  <si>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</si>
  <si>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</si>
  <si>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</si>
  <si>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</si>
  <si>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</si>
  <si>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</si>
  <si>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</si>
  <si>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</si>
  <si>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</si>
  <si>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</si>
  <si>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</si>
  <si>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</si>
  <si>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</si>
  <si>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</si>
  <si>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</si>
  <si>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</si>
  <si>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</si>
  <si>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</si>
  <si>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</si>
  <si>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</si>
  <si>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</si>
  <si>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</si>
  <si>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</si>
  <si>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</si>
  <si>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</si>
  <si>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</si>
  <si>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</si>
  <si>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</si>
  <si>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</si>
  <si>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</si>
  <si>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</si>
  <si>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</si>
  <si>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</si>
  <si>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</si>
  <si>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</si>
  <si>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</si>
  <si>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</si>
  <si>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</si>
  <si>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</si>
  <si>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</si>
  <si>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</si>
  <si>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</si>
  <si>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</si>
  <si>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</si>
  <si>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</si>
  <si>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</si>
  <si>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</si>
  <si>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</si>
  <si>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</si>
  <si>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</si>
  <si>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</si>
  <si>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</si>
  <si>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</si>
  <si>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</si>
  <si>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</si>
  <si>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</si>
  <si>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</si>
  <si>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</si>
  <si>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</si>
  <si>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</si>
  <si>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</si>
  <si>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</si>
  <si>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</si>
  <si>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</si>
  <si>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</si>
  <si>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</si>
  <si>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</si>
  <si>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</si>
  <si>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</si>
  <si>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</si>
  <si>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</si>
  <si>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</si>
  <si>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</si>
  <si>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</si>
  <si>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</si>
  <si>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</si>
  <si>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</si>
  <si>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</si>
  <si>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</si>
  <si>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</si>
  <si>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</si>
  <si>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</si>
  <si>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</si>
  <si>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</si>
  <si>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</si>
  <si>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</si>
  <si>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</si>
  <si>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</si>
  <si>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</si>
  <si>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</si>
  <si>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</si>
  <si>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</si>
  <si>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</si>
  <si>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</si>
  <si>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</si>
  <si>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</si>
  <si>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</si>
  <si>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</si>
  <si>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</si>
  <si>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</si>
  <si>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</si>
  <si>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</si>
  <si>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</si>
  <si>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</si>
  <si>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</si>
  <si>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</si>
  <si>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</si>
  <si>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</si>
  <si>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</si>
  <si>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</si>
  <si>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</si>
  <si>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</si>
  <si>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</si>
  <si>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</si>
  <si>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</si>
  <si>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</si>
  <si>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</si>
  <si>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</si>
  <si>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</si>
  <si>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</si>
  <si>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</si>
  <si>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</si>
  <si>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</si>
  <si>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</si>
  <si>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</si>
  <si>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</si>
  <si>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</si>
  <si>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</si>
  <si>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</si>
  <si>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</si>
  <si>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</si>
  <si>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</si>
  <si>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</si>
  <si>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</si>
  <si>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</si>
  <si>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</si>
  <si>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</si>
  <si>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</si>
  <si>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</si>
  <si>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</si>
  <si>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</si>
  <si>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</si>
  <si>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</si>
  <si>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</si>
  <si>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</si>
  <si>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</si>
  <si>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</si>
  <si>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</si>
  <si>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</si>
  <si>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</si>
  <si>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</si>
  <si>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</si>
  <si>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</si>
  <si>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</si>
  <si>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</si>
  <si>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</si>
  <si>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</si>
  <si>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</si>
  <si>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</si>
  <si>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</si>
  <si>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</si>
  <si>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</si>
  <si>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</si>
  <si>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</si>
  <si>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</si>
  <si>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</si>
  <si>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</si>
  <si>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</si>
  <si>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</si>
  <si>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</si>
  <si>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</si>
  <si>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</si>
  <si>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</si>
  <si>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</si>
  <si>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</si>
  <si>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</si>
  <si>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</si>
  <si>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</si>
  <si>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</si>
  <si>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</si>
  <si>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</si>
  <si>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</si>
  <si>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</si>
  <si>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</si>
  <si>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</si>
  <si>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</si>
  <si>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</si>
  <si>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</si>
  <si>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</si>
  <si>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</si>
  <si>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</si>
  <si>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</si>
  <si>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</si>
  <si>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</si>
  <si>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</si>
  <si>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</si>
  <si>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</si>
  <si>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</si>
  <si>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</si>
  <si>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</si>
  <si>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</si>
  <si>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</si>
  <si>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</si>
  <si>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</si>
  <si>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</si>
  <si>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</si>
  <si>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</si>
  <si>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</si>
  <si>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</si>
  <si>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</si>
  <si>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</si>
  <si>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</si>
  <si>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</si>
  <si>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</si>
  <si>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</si>
  <si>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</si>
  <si>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</si>
  <si>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</si>
  <si>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</si>
  <si>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DIMENSION</t>
  </si>
  <si>
    <t>ALDO RIVERA</t>
  </si>
  <si>
    <t>DAVID DURAN</t>
  </si>
  <si>
    <t>60 DIAS OC</t>
  </si>
  <si>
    <t>UNION RAPIDA 6MM RECTA</t>
  </si>
  <si>
    <t>UNION RAPIDA 1/2 RECTA</t>
  </si>
  <si>
    <t>UNION RAPIDA 5/8 RECTA</t>
  </si>
  <si>
    <t>UNION RAPIDA 12MM RECTA</t>
  </si>
  <si>
    <t>UNION RAPIDA 1/4 RECTA</t>
  </si>
  <si>
    <t>UNION RAPIDA 10MM RECTA</t>
  </si>
  <si>
    <t>UNION RAPIDA 4MM RECTA</t>
  </si>
  <si>
    <t>UNION RAPIDA 6 X HILO GAS 1/4</t>
  </si>
  <si>
    <t>UNION RAPIDA 8MM RECTA</t>
  </si>
  <si>
    <t>UNION RAPIDA EN 90° 4 X HILO GAS 1/8</t>
  </si>
  <si>
    <t>UNION RAPIDA EN 90° 6 X HILO GAS 1/4</t>
  </si>
  <si>
    <t>UNION RAPIDA EN 90° 6 X HILO GAS 3/8</t>
  </si>
  <si>
    <t>UNION RAPIDA EN 90° 6 X HILO GAS 1/8</t>
  </si>
  <si>
    <t>UNION RAPIDA EN 90° 1/4 X HILO GAS 1/8</t>
  </si>
  <si>
    <t>taylor</t>
  </si>
  <si>
    <t>IMPORT</t>
  </si>
  <si>
    <t>´948672</t>
  </si>
  <si>
    <t>DANUS</t>
  </si>
  <si>
    <t>TUBOTEC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</si>
</sst>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7" xfId="0" applyFont="1" applyFill="1" applyBorder="1" applyAlignment="1" applyProtection="1">
      <alignment horizontal="right"/>
      <protection locked="0"/>
    </xf>
    <xf numFmtId="1" fontId="50" fillId="33" borderId="28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9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9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31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3" xfId="0" applyFont="1" applyFill="1" applyBorder="1" applyAlignment="1" applyProtection="1">
      <alignment horizontal="right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173" fontId="52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74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74" fontId="26" fillId="33" borderId="15" xfId="0" applyNumberFormat="1" applyFont="1" applyFill="1" applyBorder="1" applyAlignment="1" applyProtection="1">
      <alignment horizontal="left"/>
      <protection/>
    </xf>
    <xf numFmtId="172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172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28" xfId="0" applyFont="1" applyFill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174" fontId="25" fillId="33" borderId="35" xfId="0" applyNumberFormat="1" applyFont="1" applyFill="1" applyBorder="1" applyAlignment="1" applyProtection="1">
      <alignment horizontal="center"/>
      <protection/>
    </xf>
    <xf numFmtId="174" fontId="25" fillId="33" borderId="35" xfId="0" applyNumberFormat="1" applyFont="1" applyFill="1" applyBorder="1" applyAlignment="1" applyProtection="1">
      <alignment horizontal="center"/>
      <protection locked="0"/>
    </xf>
    <xf numFmtId="174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174" fontId="25" fillId="33" borderId="37" xfId="0" applyNumberFormat="1" applyFont="1" applyFill="1" applyBorder="1" applyAlignment="1" applyProtection="1">
      <alignment horizontal="center"/>
      <protection/>
    </xf>
    <xf numFmtId="174" fontId="25" fillId="33" borderId="37" xfId="0" applyNumberFormat="1" applyFont="1" applyFill="1" applyBorder="1" applyAlignment="1" applyProtection="1">
      <alignment horizontal="center"/>
      <protection locked="0"/>
    </xf>
    <xf numFmtId="174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74" fontId="25" fillId="33" borderId="38" xfId="0" applyNumberFormat="1" applyFont="1" applyFill="1" applyBorder="1" applyAlignment="1" applyProtection="1">
      <alignment horizontal="center"/>
      <protection/>
    </xf>
    <xf numFmtId="174" fontId="25" fillId="33" borderId="38" xfId="0" applyNumberFormat="1" applyFont="1" applyFill="1" applyBorder="1" applyAlignment="1" applyProtection="1">
      <alignment horizontal="center"/>
      <protection locked="0"/>
    </xf>
    <xf numFmtId="174" fontId="25" fillId="33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>
      <alignment/>
    </xf>
    <xf numFmtId="0" fontId="26" fillId="33" borderId="24" xfId="0" applyFont="1" applyFill="1" applyBorder="1" applyAlignment="1" applyProtection="1">
      <alignment vertical="top"/>
      <protection locked="0"/>
    </xf>
    <xf numFmtId="0" fontId="25" fillId="33" borderId="39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41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74" fontId="26" fillId="33" borderId="0" xfId="0" applyNumberFormat="1" applyFont="1" applyFill="1" applyBorder="1" applyAlignment="1" applyProtection="1">
      <alignment horizontal="left"/>
      <protection/>
    </xf>
    <xf numFmtId="174" fontId="26" fillId="33" borderId="15" xfId="0" applyNumberFormat="1" applyFont="1" applyFill="1" applyBorder="1" applyAlignment="1" applyProtection="1">
      <alignment horizontal="left"/>
      <protection/>
    </xf>
    <xf numFmtId="1" fontId="49" fillId="0" borderId="0" xfId="0" applyNumberFormat="1" applyFont="1" applyAlignment="1" applyProtection="1">
      <alignment/>
      <protection locked="0"/>
    </xf>
    <xf numFmtId="1" fontId="36" fillId="0" borderId="0" xfId="45" applyNumberFormat="1" applyAlignment="1" applyProtection="1">
      <alignment/>
      <protection locked="0"/>
    </xf>
    <xf numFmtId="1" fontId="49" fillId="0" borderId="0" xfId="0" applyNumberFormat="1" applyFont="1" applyBorder="1" applyAlignment="1" applyProtection="1">
      <alignment/>
      <protection locked="0"/>
    </xf>
    <xf numFmtId="0" fontId="49" fillId="34" borderId="0" xfId="0" applyFont="1" applyFill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L7" sqref="L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3195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612</v>
      </c>
    </row>
    <row r="8" spans="2:12" ht="15.75" thickBot="1">
      <c r="B8" s="116" t="s">
        <v>28</v>
      </c>
      <c r="C8" s="117"/>
      <c r="D8" s="75" t="s">
        <v>613</v>
      </c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42303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M9" s="8" t="s">
        <v>630</v>
      </c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628</v>
      </c>
      <c r="M10" s="25" t="s">
        <v>629</v>
      </c>
      <c r="N10" s="25" t="s">
        <v>632</v>
      </c>
      <c r="O10" s="25" t="s">
        <v>631</v>
      </c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614</v>
      </c>
      <c r="D11" s="114"/>
      <c r="E11" s="115"/>
      <c r="F11" s="84">
        <v>50</v>
      </c>
      <c r="G11" s="84" t="s">
        <v>23</v>
      </c>
      <c r="H11" s="90">
        <f>+R11</f>
        <v>526.5</v>
      </c>
      <c r="I11" s="91"/>
      <c r="J11" s="92">
        <f>F11*H11*(1-I11/100)</f>
        <v>26325</v>
      </c>
      <c r="K11" s="28">
        <v>1</v>
      </c>
      <c r="L11" s="120">
        <f>1087*(1-0.25)</f>
        <v>815.25</v>
      </c>
      <c r="M11" s="123">
        <v>351</v>
      </c>
      <c r="N11" s="29">
        <v>495</v>
      </c>
      <c r="O11" s="29"/>
      <c r="P11" s="30">
        <v>1.5</v>
      </c>
      <c r="Q11" s="31">
        <f>+M11</f>
        <v>351</v>
      </c>
      <c r="R11" s="35">
        <f>Q11*P11</f>
        <v>526.5</v>
      </c>
    </row>
    <row r="12" spans="2:18" ht="15">
      <c r="B12" s="93">
        <v>2</v>
      </c>
      <c r="C12" s="94" t="s">
        <v>615</v>
      </c>
      <c r="D12" s="95"/>
      <c r="E12" s="96"/>
      <c r="F12" s="97">
        <v>20</v>
      </c>
      <c r="G12" s="97" t="s">
        <v>23</v>
      </c>
      <c r="H12" s="98">
        <f>+R12</f>
        <v>979.5</v>
      </c>
      <c r="I12" s="99"/>
      <c r="J12" s="100">
        <f>F12*H12*(1-I12/100)</f>
        <v>19590</v>
      </c>
      <c r="K12" s="28">
        <v>2</v>
      </c>
      <c r="L12" s="120"/>
      <c r="M12" s="123">
        <v>653</v>
      </c>
      <c r="N12" s="29">
        <v>852</v>
      </c>
      <c r="O12" s="29">
        <v>1166</v>
      </c>
      <c r="P12" s="30">
        <v>1.5</v>
      </c>
      <c r="Q12" s="31">
        <f>+M12</f>
        <v>653</v>
      </c>
      <c r="R12" s="35">
        <f aca="true" t="shared" si="0" ref="R12:R28">Q12*P12</f>
        <v>979.5</v>
      </c>
    </row>
    <row r="13" spans="2:18" ht="15">
      <c r="B13" s="93">
        <v>3</v>
      </c>
      <c r="C13" s="94" t="s">
        <v>616</v>
      </c>
      <c r="D13" s="108"/>
      <c r="E13" s="96"/>
      <c r="F13" s="97">
        <v>50</v>
      </c>
      <c r="G13" s="97" t="s">
        <v>23</v>
      </c>
      <c r="H13" s="98">
        <f aca="true" t="shared" si="1" ref="H13:H26">+R13</f>
        <v>0</v>
      </c>
      <c r="I13" s="99"/>
      <c r="J13" s="100">
        <f aca="true" t="shared" si="2" ref="J13:J26">F13*H13*(1-I13/100)</f>
        <v>0</v>
      </c>
      <c r="K13" s="28">
        <v>3</v>
      </c>
      <c r="L13" s="120"/>
      <c r="M13" s="123"/>
      <c r="N13" s="29"/>
      <c r="O13" s="29"/>
      <c r="P13" s="30">
        <v>1.5</v>
      </c>
      <c r="Q13" s="31">
        <f>+M13</f>
        <v>0</v>
      </c>
      <c r="R13" s="35">
        <f t="shared" si="0"/>
        <v>0</v>
      </c>
    </row>
    <row r="14" spans="2:18" ht="15">
      <c r="B14" s="93">
        <v>4</v>
      </c>
      <c r="C14" s="94" t="s">
        <v>617</v>
      </c>
      <c r="D14" s="95"/>
      <c r="E14" s="96"/>
      <c r="F14" s="97">
        <v>50</v>
      </c>
      <c r="G14" s="97" t="s">
        <v>23</v>
      </c>
      <c r="H14" s="98">
        <f t="shared" si="1"/>
        <v>1050</v>
      </c>
      <c r="I14" s="99"/>
      <c r="J14" s="100">
        <f t="shared" si="2"/>
        <v>52500</v>
      </c>
      <c r="K14" s="28">
        <v>4</v>
      </c>
      <c r="L14" s="120">
        <f>1655*(1-0.25)</f>
        <v>1241.25</v>
      </c>
      <c r="M14" s="123">
        <v>700</v>
      </c>
      <c r="N14" s="29">
        <v>814</v>
      </c>
      <c r="O14" s="29"/>
      <c r="P14" s="30">
        <v>1.5</v>
      </c>
      <c r="Q14" s="31">
        <f>+M14</f>
        <v>700</v>
      </c>
      <c r="R14" s="35">
        <f t="shared" si="0"/>
        <v>1050</v>
      </c>
    </row>
    <row r="15" spans="2:18" ht="15">
      <c r="B15" s="93">
        <v>5</v>
      </c>
      <c r="C15" s="94" t="s">
        <v>618</v>
      </c>
      <c r="D15" s="95"/>
      <c r="E15" s="96"/>
      <c r="F15" s="97">
        <v>50</v>
      </c>
      <c r="G15" s="97" t="s">
        <v>23</v>
      </c>
      <c r="H15" s="98">
        <f t="shared" si="1"/>
        <v>628.5</v>
      </c>
      <c r="I15" s="99"/>
      <c r="J15" s="100">
        <f t="shared" si="2"/>
        <v>31425</v>
      </c>
      <c r="K15" s="28">
        <v>5</v>
      </c>
      <c r="L15" s="120"/>
      <c r="M15" s="123">
        <v>419</v>
      </c>
      <c r="N15" s="29">
        <v>566</v>
      </c>
      <c r="O15" s="29"/>
      <c r="P15" s="30">
        <v>1.5</v>
      </c>
      <c r="Q15" s="31">
        <f aca="true" t="shared" si="3" ref="Q15:Q26">+M15</f>
        <v>419</v>
      </c>
      <c r="R15" s="35">
        <f t="shared" si="0"/>
        <v>628.5</v>
      </c>
    </row>
    <row r="16" spans="2:18" ht="15">
      <c r="B16" s="93">
        <v>6</v>
      </c>
      <c r="C16" s="94" t="s">
        <v>619</v>
      </c>
      <c r="D16" s="108"/>
      <c r="E16" s="108"/>
      <c r="F16" s="97">
        <v>20</v>
      </c>
      <c r="G16" s="97" t="s">
        <v>23</v>
      </c>
      <c r="H16" s="98">
        <f t="shared" si="1"/>
        <v>837</v>
      </c>
      <c r="I16" s="99"/>
      <c r="J16" s="100">
        <f t="shared" si="2"/>
        <v>16740</v>
      </c>
      <c r="K16" s="28">
        <v>6</v>
      </c>
      <c r="L16" s="120"/>
      <c r="M16" s="123">
        <v>558</v>
      </c>
      <c r="N16" s="29">
        <v>687</v>
      </c>
      <c r="O16" s="29"/>
      <c r="P16" s="30">
        <v>1.5</v>
      </c>
      <c r="Q16" s="31">
        <f t="shared" si="3"/>
        <v>558</v>
      </c>
      <c r="R16" s="35">
        <f t="shared" si="0"/>
        <v>837</v>
      </c>
    </row>
    <row r="17" spans="2:18" ht="15">
      <c r="B17" s="93">
        <v>7</v>
      </c>
      <c r="C17" s="108" t="s">
        <v>620</v>
      </c>
      <c r="D17" s="95"/>
      <c r="E17" s="96"/>
      <c r="F17" s="97">
        <v>60</v>
      </c>
      <c r="G17" s="97" t="s">
        <v>23</v>
      </c>
      <c r="H17" s="98">
        <f t="shared" si="1"/>
        <v>528</v>
      </c>
      <c r="I17" s="99"/>
      <c r="J17" s="100">
        <f t="shared" si="2"/>
        <v>31680</v>
      </c>
      <c r="K17" s="28">
        <v>7</v>
      </c>
      <c r="L17" s="120"/>
      <c r="M17" s="123">
        <v>352</v>
      </c>
      <c r="N17" s="29">
        <v>495</v>
      </c>
      <c r="O17" s="29"/>
      <c r="P17" s="30">
        <v>1.5</v>
      </c>
      <c r="Q17" s="31">
        <f t="shared" si="3"/>
        <v>352</v>
      </c>
      <c r="R17" s="35">
        <f t="shared" si="0"/>
        <v>528</v>
      </c>
    </row>
    <row r="18" spans="2:18" ht="15">
      <c r="B18" s="93">
        <v>8</v>
      </c>
      <c r="C18" s="94" t="s">
        <v>621</v>
      </c>
      <c r="D18" s="95"/>
      <c r="E18" s="96"/>
      <c r="F18" s="97">
        <v>50</v>
      </c>
      <c r="G18" s="97" t="s">
        <v>23</v>
      </c>
      <c r="H18" s="98">
        <f t="shared" si="1"/>
        <v>729</v>
      </c>
      <c r="I18" s="99"/>
      <c r="J18" s="100">
        <f t="shared" si="2"/>
        <v>36450</v>
      </c>
      <c r="K18" s="28">
        <v>8</v>
      </c>
      <c r="L18" s="120"/>
      <c r="M18" s="123">
        <v>486</v>
      </c>
      <c r="N18" s="29">
        <v>540</v>
      </c>
      <c r="O18" s="29"/>
      <c r="P18" s="30">
        <v>1.5</v>
      </c>
      <c r="Q18" s="31">
        <f t="shared" si="3"/>
        <v>486</v>
      </c>
      <c r="R18" s="35">
        <f t="shared" si="0"/>
        <v>729</v>
      </c>
    </row>
    <row r="19" spans="2:18" ht="15">
      <c r="B19" s="93">
        <v>9</v>
      </c>
      <c r="C19" s="94" t="s">
        <v>622</v>
      </c>
      <c r="D19" s="95"/>
      <c r="E19" s="96"/>
      <c r="F19" s="97">
        <v>50</v>
      </c>
      <c r="G19" s="97" t="s">
        <v>23</v>
      </c>
      <c r="H19" s="98">
        <f t="shared" si="1"/>
        <v>810</v>
      </c>
      <c r="I19" s="99"/>
      <c r="J19" s="100">
        <f t="shared" si="2"/>
        <v>40500</v>
      </c>
      <c r="K19" s="28">
        <v>9</v>
      </c>
      <c r="L19" s="121">
        <f>1213*(1-0.25)</f>
        <v>909.75</v>
      </c>
      <c r="M19" s="123">
        <v>374</v>
      </c>
      <c r="N19" s="123">
        <v>540</v>
      </c>
      <c r="O19" s="29"/>
      <c r="P19" s="30">
        <v>1.5</v>
      </c>
      <c r="Q19" s="31">
        <f>+N19</f>
        <v>540</v>
      </c>
      <c r="R19" s="35">
        <f t="shared" si="0"/>
        <v>810</v>
      </c>
    </row>
    <row r="20" spans="2:18" ht="15">
      <c r="B20" s="93">
        <v>10</v>
      </c>
      <c r="C20" s="94" t="s">
        <v>619</v>
      </c>
      <c r="D20" s="95"/>
      <c r="E20" s="96"/>
      <c r="F20" s="97">
        <v>50</v>
      </c>
      <c r="G20" s="97" t="s">
        <v>23</v>
      </c>
      <c r="H20" s="98">
        <f t="shared" si="1"/>
        <v>1030.5</v>
      </c>
      <c r="I20" s="99"/>
      <c r="J20" s="100">
        <f t="shared" si="2"/>
        <v>51525</v>
      </c>
      <c r="K20" s="28">
        <v>10</v>
      </c>
      <c r="L20" s="120">
        <f>1466*(1-0.25)</f>
        <v>1099.5</v>
      </c>
      <c r="M20" s="29"/>
      <c r="N20" s="123">
        <v>687</v>
      </c>
      <c r="O20" s="29">
        <v>1019</v>
      </c>
      <c r="P20" s="30">
        <v>1.5</v>
      </c>
      <c r="Q20" s="122">
        <f>+N20</f>
        <v>687</v>
      </c>
      <c r="R20" s="35">
        <f t="shared" si="0"/>
        <v>1030.5</v>
      </c>
    </row>
    <row r="21" spans="2:18" ht="15">
      <c r="B21" s="93">
        <v>11</v>
      </c>
      <c r="C21" s="94" t="s">
        <v>618</v>
      </c>
      <c r="D21" s="95"/>
      <c r="E21" s="96"/>
      <c r="F21" s="97">
        <v>50</v>
      </c>
      <c r="G21" s="97" t="s">
        <v>23</v>
      </c>
      <c r="H21" s="98">
        <f t="shared" si="1"/>
        <v>1279.125</v>
      </c>
      <c r="I21" s="99"/>
      <c r="J21" s="100">
        <f t="shared" si="2"/>
        <v>63956.25</v>
      </c>
      <c r="K21" s="28">
        <v>11</v>
      </c>
      <c r="L21" s="120">
        <f>1137*(1-0.25)</f>
        <v>852.75</v>
      </c>
      <c r="M21" s="29"/>
      <c r="N21" s="123">
        <v>566</v>
      </c>
      <c r="O21" s="29">
        <v>893</v>
      </c>
      <c r="P21" s="30">
        <v>1.5</v>
      </c>
      <c r="Q21" s="122">
        <f>+L21</f>
        <v>852.75</v>
      </c>
      <c r="R21" s="35">
        <f t="shared" si="0"/>
        <v>1279.125</v>
      </c>
    </row>
    <row r="22" spans="2:18" ht="15">
      <c r="B22" s="93">
        <v>12</v>
      </c>
      <c r="C22" s="94" t="s">
        <v>623</v>
      </c>
      <c r="D22" s="95"/>
      <c r="E22" s="96"/>
      <c r="F22" s="97">
        <v>30</v>
      </c>
      <c r="G22" s="97" t="s">
        <v>23</v>
      </c>
      <c r="H22" s="98">
        <f t="shared" si="1"/>
        <v>933</v>
      </c>
      <c r="I22" s="99"/>
      <c r="J22" s="100">
        <f t="shared" si="2"/>
        <v>27990</v>
      </c>
      <c r="K22" s="28">
        <v>12</v>
      </c>
      <c r="L22" s="120">
        <f>986*(1-0.25)</f>
        <v>739.5</v>
      </c>
      <c r="M22" s="123">
        <v>622</v>
      </c>
      <c r="N22" s="29">
        <v>980</v>
      </c>
      <c r="O22" s="29"/>
      <c r="P22" s="30">
        <v>1.5</v>
      </c>
      <c r="Q22" s="31">
        <f t="shared" si="3"/>
        <v>622</v>
      </c>
      <c r="R22" s="35">
        <f t="shared" si="0"/>
        <v>933</v>
      </c>
    </row>
    <row r="23" spans="2:18" ht="15">
      <c r="B23" s="93">
        <v>13</v>
      </c>
      <c r="C23" s="94" t="s">
        <v>624</v>
      </c>
      <c r="D23" s="95"/>
      <c r="E23" s="96"/>
      <c r="F23" s="97">
        <v>30</v>
      </c>
      <c r="G23" s="97" t="s">
        <v>23</v>
      </c>
      <c r="H23" s="98">
        <f t="shared" si="1"/>
        <v>1135.5</v>
      </c>
      <c r="I23" s="99"/>
      <c r="J23" s="100">
        <f t="shared" si="2"/>
        <v>34065</v>
      </c>
      <c r="K23" s="28">
        <v>13</v>
      </c>
      <c r="L23" s="120">
        <f>986*(1-0.25)</f>
        <v>739.5</v>
      </c>
      <c r="M23" s="29">
        <v>757</v>
      </c>
      <c r="N23" s="123">
        <v>632</v>
      </c>
      <c r="O23" s="29">
        <v>1019</v>
      </c>
      <c r="P23" s="30">
        <v>1.5</v>
      </c>
      <c r="Q23" s="31">
        <f t="shared" si="3"/>
        <v>757</v>
      </c>
      <c r="R23" s="35">
        <f t="shared" si="0"/>
        <v>1135.5</v>
      </c>
    </row>
    <row r="24" spans="2:18" ht="15">
      <c r="B24" s="93">
        <v>14</v>
      </c>
      <c r="C24" s="94" t="s">
        <v>625</v>
      </c>
      <c r="D24" s="95"/>
      <c r="E24" s="96"/>
      <c r="F24" s="97">
        <v>40</v>
      </c>
      <c r="G24" s="97" t="s">
        <v>23</v>
      </c>
      <c r="H24" s="98">
        <f t="shared" si="1"/>
        <v>1242</v>
      </c>
      <c r="I24" s="99"/>
      <c r="J24" s="100">
        <f t="shared" si="2"/>
        <v>49680</v>
      </c>
      <c r="K24" s="28">
        <v>14</v>
      </c>
      <c r="L24" s="120">
        <f>1112*(1-0.25)</f>
        <v>834</v>
      </c>
      <c r="M24" s="123">
        <v>828</v>
      </c>
      <c r="N24" s="29"/>
      <c r="O24" s="29"/>
      <c r="P24" s="30">
        <v>1.5</v>
      </c>
      <c r="Q24" s="31">
        <f t="shared" si="3"/>
        <v>828</v>
      </c>
      <c r="R24" s="35">
        <f t="shared" si="0"/>
        <v>1242</v>
      </c>
    </row>
    <row r="25" spans="2:18" ht="15">
      <c r="B25" s="93">
        <v>15</v>
      </c>
      <c r="C25" s="94" t="s">
        <v>626</v>
      </c>
      <c r="D25" s="95"/>
      <c r="E25" s="96"/>
      <c r="F25" s="97">
        <v>100</v>
      </c>
      <c r="G25" s="97" t="s">
        <v>23</v>
      </c>
      <c r="H25" s="98">
        <f t="shared" si="1"/>
        <v>960</v>
      </c>
      <c r="I25" s="99"/>
      <c r="J25" s="100">
        <f t="shared" si="2"/>
        <v>96000</v>
      </c>
      <c r="K25" s="28">
        <v>15</v>
      </c>
      <c r="L25" s="120">
        <f>986*(1-0.25)</f>
        <v>739.5</v>
      </c>
      <c r="M25" s="29">
        <v>640</v>
      </c>
      <c r="N25" s="123">
        <v>594</v>
      </c>
      <c r="O25" s="29"/>
      <c r="P25" s="30">
        <v>1.5</v>
      </c>
      <c r="Q25" s="31">
        <f t="shared" si="3"/>
        <v>640</v>
      </c>
      <c r="R25" s="35">
        <f t="shared" si="0"/>
        <v>960</v>
      </c>
    </row>
    <row r="26" spans="2:18" ht="15">
      <c r="B26" s="93">
        <v>16</v>
      </c>
      <c r="C26" s="94" t="s">
        <v>627</v>
      </c>
      <c r="D26" s="95"/>
      <c r="E26" s="96"/>
      <c r="F26" s="97">
        <v>30</v>
      </c>
      <c r="G26" s="97" t="s">
        <v>23</v>
      </c>
      <c r="H26" s="98">
        <f t="shared" si="1"/>
        <v>972</v>
      </c>
      <c r="I26" s="99"/>
      <c r="J26" s="100">
        <f t="shared" si="2"/>
        <v>29160</v>
      </c>
      <c r="K26" s="28">
        <v>16</v>
      </c>
      <c r="L26" s="120"/>
      <c r="M26" s="123">
        <v>648</v>
      </c>
      <c r="N26" s="29">
        <v>1018</v>
      </c>
      <c r="O26" s="29"/>
      <c r="P26" s="30">
        <v>1.5</v>
      </c>
      <c r="Q26" s="31">
        <f t="shared" si="3"/>
        <v>648</v>
      </c>
      <c r="R26" s="35">
        <f t="shared" si="0"/>
        <v>972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120"/>
      <c r="M27" s="29"/>
      <c r="N27" s="29"/>
      <c r="O27" s="29"/>
      <c r="P27" s="30">
        <v>1.4</v>
      </c>
      <c r="Q27" s="31"/>
      <c r="R27" s="35">
        <f t="shared" si="0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607586.25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607586.25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115441.3875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723027.6375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2015-10-26T15:29:35Z</cp:lastPrinted>
  <dcterms:created xsi:type="dcterms:W3CDTF">2013-07-12T05:01:37Z</dcterms:created>
  <dcterms:modified xsi:type="dcterms:W3CDTF">2015-10-26T15:29:51Z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