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N12" i="1" l="1"/>
  <c r="Q12" i="1" s="1"/>
  <c r="N13" i="1"/>
  <c r="N11" i="1"/>
  <c r="Q13" i="1"/>
  <c r="Q14" i="1"/>
  <c r="Q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H13" i="1"/>
  <c r="J13" i="1" s="1"/>
  <c r="H14" i="1"/>
  <c r="J14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<sst xmlns="http://schemas.openxmlformats.org/spreadsheetml/2006/main" count="859" uniqueCount="626">
  <si>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</si>
  <si>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</si>
  <si>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</si>
  <si>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</si>
  <si>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</si>
  <si>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</si>
  <si>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</si>
  <si>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</si>
  <si>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</si>
  <si>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</si>
  <si>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</si>
  <si>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</si>
  <si>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</si>
  <si>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</si>
  <si>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</si>
  <si>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</si>
  <si>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</si>
  <si>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</si>
  <si>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</si>
  <si>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</si>
  <si>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</si>
  <si>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</si>
  <si>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</si>
  <si>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</si>
  <si>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</si>
  <si>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</si>
  <si>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</si>
  <si>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</si>
  <si>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</si>
  <si>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</si>
  <si>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</si>
  <si>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</si>
  <si>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</si>
  <si>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</si>
  <si>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</si>
  <si>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</si>
  <si>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</si>
  <si>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</si>
  <si>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</si>
  <si>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</si>
  <si>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</si>
  <si>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</si>
  <si>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</si>
  <si>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</si>
  <si>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</si>
  <si>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</si>
  <si>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</si>
  <si>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</si>
  <si>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</si>
  <si>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</si>
  <si>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</si>
  <si>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</si>
  <si>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</si>
  <si>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</si>
  <si>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</si>
  <si>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</si>
  <si>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</si>
  <si>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</si>
  <si>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</si>
  <si>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</si>
  <si>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</si>
  <si>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</si>
  <si>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</si>
  <si>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</si>
  <si>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</si>
  <si>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</si>
  <si>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</si>
  <si>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</si>
  <si>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</si>
  <si>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</si>
  <si>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</si>
  <si>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</si>
  <si>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</si>
  <si>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</si>
  <si>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</si>
  <si>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</si>
  <si>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</si>
  <si>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</si>
  <si>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</si>
  <si>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</si>
  <si>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</si>
  <si>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</si>
  <si>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</si>
  <si>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</si>
  <si>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</si>
  <si>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</si>
  <si>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</si>
  <si>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</si>
  <si>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</si>
  <si>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</si>
  <si>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</si>
  <si>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</si>
  <si>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</si>
  <si>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</si>
  <si>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</si>
  <si>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</si>
  <si>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</si>
  <si>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</si>
  <si>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</si>
  <si>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</si>
  <si>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</si>
  <si>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</si>
  <si>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</si>
  <si>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</si>
  <si>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</si>
  <si>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</si>
  <si>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</si>
  <si>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</si>
  <si>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</si>
  <si>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</si>
  <si>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</si>
  <si>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</si>
  <si>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</si>
  <si>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</si>
  <si>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</si>
  <si>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</si>
  <si>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</si>
  <si>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</si>
  <si>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</si>
  <si>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</si>
  <si>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</si>
  <si>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</si>
  <si>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</si>
  <si>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</si>
  <si>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</si>
  <si>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</si>
  <si>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</si>
  <si>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</si>
  <si>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</si>
  <si>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</si>
  <si>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</si>
  <si>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</si>
  <si>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</si>
  <si>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</si>
  <si>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</si>
  <si>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</si>
  <si>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</si>
  <si>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</si>
  <si>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</si>
  <si>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</si>
  <si>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</si>
  <si>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</si>
  <si>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</si>
  <si>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</si>
  <si>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</si>
  <si>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</si>
  <si>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</si>
  <si>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</si>
  <si>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</si>
  <si>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</si>
  <si>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</si>
  <si>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</si>
  <si>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</si>
  <si>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</si>
  <si>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</si>
  <si>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</si>
  <si>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</si>
  <si>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</si>
  <si>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</si>
  <si>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</si>
  <si>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</si>
  <si>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</si>
  <si>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</si>
  <si>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</si>
  <si>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</si>
  <si>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</si>
  <si>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</si>
  <si>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</si>
  <si>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</si>
  <si>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</si>
  <si>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</si>
  <si>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</si>
  <si>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</si>
  <si>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</si>
  <si>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</si>
  <si>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</si>
  <si>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</si>
  <si>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</si>
  <si>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</si>
  <si>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</si>
  <si>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</si>
  <si>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</si>
  <si>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</si>
  <si>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</si>
  <si>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</si>
  <si>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</si>
  <si>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</si>
  <si>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</si>
  <si>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</si>
  <si>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</si>
  <si>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</si>
  <si>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</si>
  <si>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</si>
  <si>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</si>
  <si>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</si>
  <si>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</si>
  <si>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</si>
  <si>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</si>
  <si>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</si>
  <si>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</si>
  <si>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</si>
  <si>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</si>
  <si>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</si>
  <si>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</si>
  <si>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</si>
  <si>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</si>
  <si>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</si>
  <si>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</si>
  <si>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</si>
  <si>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</si>
  <si>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</si>
  <si>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</si>
  <si>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</si>
  <si>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</si>
  <si>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</si>
  <si>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</si>
  <si>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</si>
  <si>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</si>
  <si>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</si>
  <si>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</si>
  <si>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</si>
  <si>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</si>
  <si>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</si>
  <si>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</si>
  <si>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</si>
  <si>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</si>
  <si>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</si>
  <si>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</si>
  <si>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</si>
  <si>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</si>
  <si>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</si>
  <si>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</si>
  <si>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</si>
  <si>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</si>
  <si>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</si>
  <si>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</si>
  <si>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</si>
  <si>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</si>
  <si>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</si>
  <si>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</si>
  <si>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</si>
  <si>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</si>
  <si>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</si>
  <si>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</si>
  <si>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</si>
  <si>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</si>
  <si>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</si>
  <si>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</si>
  <si>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</si>
  <si>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</si>
  <si>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</si>
  <si>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</si>
  <si>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</si>
  <si>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</si>
  <si>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</si>
  <si>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</si>
  <si>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</si>
  <si>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</si>
  <si>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</si>
  <si>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</si>
  <si>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</si>
  <si>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</si>
  <si>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</si>
  <si>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</si>
  <si>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</si>
  <si>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</si>
  <si>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</si>
  <si>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</si>
  <si>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</si>
  <si>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</si>
  <si>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</si>
  <si>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</si>
  <si>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</si>
  <si>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</si>
  <si>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</si>
  <si>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</si>
  <si>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</si>
  <si>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</si>
  <si>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</si>
  <si>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</si>
  <si>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</si>
  <si>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</si>
  <si>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</si>
  <si>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</si>
  <si>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</si>
  <si>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</si>
  <si>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</si>
  <si>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</si>
  <si>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</si>
  <si>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</si>
  <si>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</si>
  <si>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</si>
  <si>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</si>
  <si>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</si>
  <si>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</si>
  <si>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</si>
  <si>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</si>
  <si>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</si>
  <si>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</si>
  <si>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</si>
  <si>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</si>
  <si>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</si>
  <si>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</si>
  <si>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</si>
  <si>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</si>
  <si>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</si>
  <si>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</si>
  <si>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</si>
  <si>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</si>
  <si>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</si>
  <si>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</si>
  <si>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</si>
  <si>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</si>
  <si>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</si>
  <si>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</si>
  <si>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</si>
  <si>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</si>
  <si>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</si>
  <si>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</si>
  <si>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</si>
  <si>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</si>
  <si>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</si>
  <si>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</si>
  <si>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</si>
  <si>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</si>
  <si>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</si>
  <si>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</si>
  <si>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</si>
  <si>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</si>
  <si>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</si>
  <si>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</si>
  <si>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</si>
  <si>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</si>
  <si>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</si>
  <si>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</si>
  <si>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</si>
  <si>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</si>
  <si>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</si>
  <si>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</si>
  <si>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</si>
  <si>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</si>
  <si>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</si>
  <si>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</si>
  <si>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</si>
  <si>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</si>
  <si>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</si>
  <si>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</si>
  <si>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</si>
  <si>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</si>
  <si>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</si>
  <si>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</si>
  <si>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</si>
  <si>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</si>
  <si>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</si>
  <si>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</si>
  <si>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</si>
  <si>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</si>
  <si>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</si>
  <si>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</si>
  <si>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</si>
  <si>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</si>
  <si>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</si>
  <si>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</si>
  <si>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</si>
  <si>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</si>
  <si>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</si>
  <si>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</si>
  <si>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</si>
  <si>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</si>
  <si>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</si>
  <si>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</si>
  <si>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</si>
  <si>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</si>
  <si>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</si>
  <si>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</si>
  <si>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</si>
  <si>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</si>
  <si>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</si>
  <si>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</si>
  <si>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</si>
  <si>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</si>
  <si>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</si>
  <si>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</si>
  <si>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</si>
  <si>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</si>
  <si>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</si>
  <si>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</si>
  <si>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</si>
  <si>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</si>
  <si>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</si>
  <si>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</si>
  <si>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</si>
  <si>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</si>
  <si>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</si>
  <si>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</si>
  <si>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</si>
  <si>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</si>
  <si>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</si>
  <si>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</si>
  <si>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</si>
  <si>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</si>
  <si>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</si>
  <si>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</si>
  <si>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</si>
  <si>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</si>
  <si>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</si>
  <si>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</si>
  <si>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</si>
  <si>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</si>
  <si>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</si>
  <si>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</si>
  <si>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</si>
  <si>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</si>
  <si>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</si>
  <si>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</si>
  <si>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</si>
  <si>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</si>
  <si>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</si>
  <si>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</si>
  <si>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</si>
  <si>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</si>
  <si>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</si>
  <si>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</si>
  <si>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</si>
  <si>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</si>
  <si>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</si>
  <si>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</si>
  <si>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</si>
  <si>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</si>
  <si>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</si>
  <si>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</si>
  <si>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</si>
  <si>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</si>
  <si>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</si>
  <si>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</si>
  <si>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</si>
  <si>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</si>
  <si>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</si>
  <si>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</si>
  <si>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</si>
  <si>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</si>
  <si>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</si>
  <si>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</si>
  <si>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</si>
  <si>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</si>
  <si>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</si>
  <si>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</si>
  <si>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</si>
  <si>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</si>
  <si>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</si>
  <si>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</si>
  <si>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</si>
  <si>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</si>
  <si>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</si>
  <si>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</si>
  <si>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</si>
  <si>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</si>
  <si>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</si>
  <si>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</si>
  <si>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</si>
  <si>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</si>
  <si>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</si>
  <si>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</si>
  <si>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</si>
  <si>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</si>
  <si>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</si>
  <si>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</si>
  <si>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</si>
  <si>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</si>
  <si>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</si>
  <si>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</si>
  <si>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</si>
  <si>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</si>
  <si>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</si>
  <si>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</si>
  <si>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</si>
  <si>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</si>
  <si>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</si>
  <si>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</si>
  <si>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</si>
  <si>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</si>
  <si>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</si>
  <si>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</si>
  <si>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</si>
  <si>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</si>
  <si>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</si>
  <si>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</si>
  <si>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</si>
  <si>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</si>
  <si>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</si>
  <si>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</si>
  <si>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</si>
  <si>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</si>
  <si>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</si>
  <si>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</si>
  <si>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</si>
  <si>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</si>
  <si>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</si>
  <si>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</si>
  <si>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</si>
  <si>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</si>
  <si>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</si>
  <si>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</si>
  <si>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</si>
  <si>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</si>
  <si>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</si>
  <si>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</si>
  <si>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</si>
  <si>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</si>
  <si>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</si>
  <si>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</si>
  <si>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</si>
  <si>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</si>
  <si>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</si>
  <si>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</si>
  <si>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</si>
  <si>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</si>
  <si>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</si>
  <si>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</si>
  <si>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</si>
  <si>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</si>
  <si>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</si>
  <si>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</si>
  <si>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</si>
  <si>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</si>
  <si>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</si>
  <si>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</si>
  <si>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</si>
  <si>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</si>
  <si>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</si>
  <si>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</si>
  <si>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</si>
  <si>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</si>
  <si>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</si>
  <si>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</si>
  <si>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</si>
  <si>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</si>
  <si>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</si>
  <si>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</si>
  <si>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</si>
  <si>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</si>
  <si>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</si>
  <si>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</si>
  <si>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</si>
  <si>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</si>
  <si>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</si>
  <si>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</si>
  <si>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</si>
  <si>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</si>
  <si>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</si>
  <si>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</si>
  <si>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</si>
  <si>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</si>
  <si>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</si>
  <si>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</si>
  <si>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</si>
  <si>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</si>
  <si>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</si>
  <si>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</si>
  <si>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</si>
  <si>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</si>
  <si>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</si>
  <si>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</si>
  <si>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</si>
  <si>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</si>
  <si>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</si>
  <si>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</si>
  <si>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</si>
  <si>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</si>
  <si>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</si>
  <si>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</si>
  <si>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</si>
  <si>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</si>
  <si>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</si>
  <si>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</si>
  <si>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</si>
  <si>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</si>
  <si>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</si>
  <si>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</si>
  <si>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</si>
  <si>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</si>
  <si>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</si>
  <si>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</si>
  <si>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</si>
  <si>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</si>
  <si>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</si>
  <si>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</si>
  <si>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</si>
  <si>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</si>
  <si>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</si>
  <si>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</si>
  <si>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</si>
  <si>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</si>
  <si>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</si>
  <si>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</si>
  <si>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</si>
  <si>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</si>
  <si>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</si>
  <si>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</si>
  <si>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</si>
  <si>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</si>
  <si>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</si>
  <si>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</si>
  <si>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</si>
  <si>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</si>
  <si>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</si>
  <si>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</si>
  <si>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</si>
  <si>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</si>
  <si>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</si>
  <si>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PARA ENTREGA CONFIRMAR VIA CORREO RETIRO</t>
  </si>
  <si>
    <t>DISPONIBILIDAD EN STOCK</t>
  </si>
  <si>
    <t>TUBOTEC</t>
  </si>
  <si>
    <t>DISPONIBLE PARA DESPACHO</t>
  </si>
  <si>
    <t>TAYLOR</t>
  </si>
  <si>
    <t xml:space="preserve">TEE UNION TUBO AIRE 1/8" </t>
  </si>
  <si>
    <t>CONECTORES RECTO TUBO 8 MM X HE 1/8"</t>
  </si>
  <si>
    <t>CONECTORES RECTO TUBO 6 MM X HE 1/8"</t>
  </si>
  <si>
    <t>CONECTORES RECTO TUBO 1/4" X HE 1/8"</t>
  </si>
  <si>
    <t>LEGRIS</t>
  </si>
  <si>
    <t>40 STOCK</t>
  </si>
  <si>
    <t>GABRIEL CUCOCH</t>
  </si>
  <si>
    <t xml:space="preserve">SANTIAGO </t>
  </si>
  <si>
    <t>GPS CHILE SPA.</t>
  </si>
  <si>
    <t>TIARE DIAZ</t>
  </si>
  <si>
    <t>30 DIAS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</si>
</sst>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2" fillId="0" borderId="0" xfId="0" applyFont="1"/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9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7" zoomScaleNormal="100" workbookViewId="0">
      <selection activeCell="R11" sqref="R1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3192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9"/>
      <c r="F5" s="119"/>
      <c r="G5" s="119"/>
      <c r="H5" s="119"/>
      <c r="I5" s="119"/>
      <c r="J5" s="120"/>
      <c r="K5" s="20"/>
    </row>
    <row r="6" spans="2:18" ht="17.25" customHeight="1" x14ac:dyDescent="0.25">
      <c r="B6" s="72" t="s">
        <v>27</v>
      </c>
      <c r="C6" s="73"/>
      <c r="D6" s="75" t="s">
        <v>623</v>
      </c>
      <c r="E6" s="73" t="s">
        <v>7</v>
      </c>
      <c r="F6" s="119"/>
      <c r="G6" s="119"/>
      <c r="H6" s="119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9" t="s">
        <v>622</v>
      </c>
      <c r="G7" s="119"/>
      <c r="H7" s="119"/>
      <c r="I7" s="73" t="s">
        <v>26</v>
      </c>
      <c r="J7" s="78" t="s">
        <v>624</v>
      </c>
    </row>
    <row r="8" spans="2:18" ht="15.75" thickBot="1" x14ac:dyDescent="0.3">
      <c r="B8" s="117" t="s">
        <v>28</v>
      </c>
      <c r="C8" s="118"/>
      <c r="D8" s="75" t="s">
        <v>625</v>
      </c>
      <c r="E8" s="73" t="s">
        <v>11</v>
      </c>
      <c r="F8" s="119" t="s">
        <v>621</v>
      </c>
      <c r="G8" s="119"/>
      <c r="H8" s="119"/>
      <c r="I8" s="73" t="s">
        <v>14</v>
      </c>
      <c r="J8" s="79">
        <f ca="1">TODAY()</f>
        <v>42313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1" t="s">
        <v>24</v>
      </c>
      <c r="D10" s="112"/>
      <c r="E10" s="113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 t="s">
        <v>612</v>
      </c>
      <c r="M10" s="25" t="s">
        <v>614</v>
      </c>
      <c r="N10" s="25">
        <v>25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4" t="s">
        <v>618</v>
      </c>
      <c r="D11" s="115"/>
      <c r="E11" s="116"/>
      <c r="F11" s="84">
        <v>56</v>
      </c>
      <c r="G11" s="84"/>
      <c r="H11" s="90">
        <f>VLOOKUP(B11,COTIZADO,8,FALSE)</f>
        <v>775.5</v>
      </c>
      <c r="I11" s="91">
        <v>0</v>
      </c>
      <c r="J11" s="92">
        <f t="shared" ref="J11:J14" si="0">F11*H11*(1-I11/100)</f>
        <v>43428</v>
      </c>
      <c r="K11" s="28">
        <v>1</v>
      </c>
      <c r="L11" s="29">
        <v>517</v>
      </c>
      <c r="M11" s="29">
        <v>885</v>
      </c>
      <c r="N11" s="29">
        <f>+M11*(1-0.25)</f>
        <v>663.75</v>
      </c>
      <c r="O11" s="29"/>
      <c r="P11" s="30">
        <v>1.5</v>
      </c>
      <c r="Q11" s="31">
        <f>+L11</f>
        <v>517</v>
      </c>
      <c r="R11" s="35">
        <f>Q11*P11</f>
        <v>775.5</v>
      </c>
    </row>
    <row r="12" spans="2:18" x14ac:dyDescent="0.25">
      <c r="B12" s="93">
        <v>2</v>
      </c>
      <c r="C12" s="94" t="s">
        <v>617</v>
      </c>
      <c r="D12" s="95"/>
      <c r="E12" s="96"/>
      <c r="F12" s="97">
        <v>16</v>
      </c>
      <c r="G12" s="97"/>
      <c r="H12" s="98">
        <f t="shared" ref="H12:H14" si="1">VLOOKUP(B12,COTIZADO,8,FALSE)</f>
        <v>1141.875</v>
      </c>
      <c r="I12" s="99">
        <v>0</v>
      </c>
      <c r="J12" s="100">
        <f t="shared" si="0"/>
        <v>18270</v>
      </c>
      <c r="K12" s="28">
        <v>2</v>
      </c>
      <c r="L12" s="29"/>
      <c r="M12" s="29">
        <v>1015</v>
      </c>
      <c r="N12" s="29">
        <f t="shared" ref="N12:N13" si="2">+M12*(1-0.25)</f>
        <v>761.25</v>
      </c>
      <c r="O12" s="29"/>
      <c r="P12" s="30">
        <v>1.5</v>
      </c>
      <c r="Q12" s="31">
        <f>+N12</f>
        <v>761.25</v>
      </c>
      <c r="R12" s="35">
        <f t="shared" ref="R12:R28" si="3">Q12*P12</f>
        <v>1141.875</v>
      </c>
    </row>
    <row r="13" spans="2:18" x14ac:dyDescent="0.25">
      <c r="B13" s="93">
        <v>3</v>
      </c>
      <c r="C13" s="94" t="s">
        <v>616</v>
      </c>
      <c r="D13" s="108"/>
      <c r="E13" s="96"/>
      <c r="F13" s="97">
        <v>8</v>
      </c>
      <c r="G13" s="97"/>
      <c r="H13" s="98">
        <f t="shared" si="1"/>
        <v>810</v>
      </c>
      <c r="I13" s="99">
        <v>0</v>
      </c>
      <c r="J13" s="100">
        <f t="shared" si="0"/>
        <v>6480</v>
      </c>
      <c r="K13" s="28">
        <v>3</v>
      </c>
      <c r="L13" s="29">
        <v>540</v>
      </c>
      <c r="M13" s="29"/>
      <c r="N13" s="29">
        <f t="shared" si="2"/>
        <v>0</v>
      </c>
      <c r="O13" s="29"/>
      <c r="P13" s="30">
        <v>1.5</v>
      </c>
      <c r="Q13" s="31">
        <f t="shared" ref="Q13:Q14" si="4">+L13</f>
        <v>540</v>
      </c>
      <c r="R13" s="35">
        <f t="shared" si="3"/>
        <v>810</v>
      </c>
    </row>
    <row r="14" spans="2:18" x14ac:dyDescent="0.25">
      <c r="B14" s="93">
        <v>4</v>
      </c>
      <c r="C14" s="110" t="s">
        <v>615</v>
      </c>
      <c r="D14" s="95"/>
      <c r="E14" s="96"/>
      <c r="F14" s="97">
        <v>41</v>
      </c>
      <c r="G14" s="97"/>
      <c r="H14" s="98">
        <f t="shared" si="1"/>
        <v>510</v>
      </c>
      <c r="I14" s="99">
        <v>0</v>
      </c>
      <c r="J14" s="100">
        <f t="shared" si="0"/>
        <v>20910</v>
      </c>
      <c r="K14" s="28">
        <v>4</v>
      </c>
      <c r="L14" s="29">
        <v>340</v>
      </c>
      <c r="M14" s="29">
        <v>4305</v>
      </c>
      <c r="N14" s="29"/>
      <c r="O14" s="29"/>
      <c r="P14" s="30">
        <v>1.5</v>
      </c>
      <c r="Q14" s="31">
        <f t="shared" si="4"/>
        <v>340</v>
      </c>
      <c r="R14" s="35">
        <f t="shared" si="3"/>
        <v>510</v>
      </c>
    </row>
    <row r="15" spans="2:18" x14ac:dyDescent="0.25">
      <c r="B15" s="93"/>
      <c r="C15" s="94"/>
      <c r="D15" s="95"/>
      <c r="E15" s="96"/>
      <c r="F15" s="97"/>
      <c r="G15" s="97"/>
      <c r="H15" s="98"/>
      <c r="I15" s="99"/>
      <c r="J15" s="100"/>
      <c r="K15" s="28">
        <v>5</v>
      </c>
      <c r="L15" s="29" t="s">
        <v>620</v>
      </c>
      <c r="M15" s="29" t="s">
        <v>619</v>
      </c>
      <c r="N15" s="29"/>
      <c r="O15" s="29"/>
      <c r="P15" s="30">
        <v>1.5</v>
      </c>
      <c r="Q15" s="31"/>
      <c r="R15" s="35">
        <f t="shared" si="3"/>
        <v>0</v>
      </c>
    </row>
    <row r="16" spans="2:18" x14ac:dyDescent="0.25">
      <c r="B16" s="93"/>
      <c r="C16" s="94"/>
      <c r="D16" s="108"/>
      <c r="E16" s="108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3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3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3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3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3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3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3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3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3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3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3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3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3"/>
        <v>0</v>
      </c>
    </row>
    <row r="29" spans="2:18" x14ac:dyDescent="0.25">
      <c r="B29" s="42" t="s">
        <v>17</v>
      </c>
      <c r="C29" s="43"/>
      <c r="D29" s="37" t="s">
        <v>610</v>
      </c>
      <c r="E29" s="37"/>
      <c r="F29" s="44"/>
      <c r="G29" s="45" t="s">
        <v>3</v>
      </c>
      <c r="H29" s="46"/>
      <c r="I29" s="47"/>
      <c r="J29" s="48">
        <f>SUM(J11:J28)</f>
        <v>89088</v>
      </c>
    </row>
    <row r="30" spans="2:18" x14ac:dyDescent="0.25">
      <c r="B30" s="49"/>
      <c r="C30" s="50"/>
      <c r="D30" s="51" t="s">
        <v>611</v>
      </c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 t="s">
        <v>613</v>
      </c>
      <c r="E31" s="39"/>
      <c r="F31" s="57"/>
      <c r="G31" s="58" t="s">
        <v>4</v>
      </c>
      <c r="H31" s="50"/>
      <c r="I31" s="59"/>
      <c r="J31" s="56">
        <f>J29-J30</f>
        <v>89088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16926.72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106014.72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Carlos</cp:lastModifiedBy>
  <cp:lastPrinted>2015-11-05T06:46:05Z</cp:lastPrinted>
  <dcterms:created xsi:type="dcterms:W3CDTF">2013-07-12T05:01:37Z</dcterms:created>
  <dcterms:modified xsi:type="dcterms:W3CDTF">2015-11-05T11:41:59Z</dcterms:modified>
</cp:coreProperties>
</file>