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<sst xmlns="http://schemas.openxmlformats.org/spreadsheetml/2006/main" count="860" uniqueCount="624">
  <si>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</si>
  <si>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</si>
  <si>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</si>
  <si>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</si>
  <si>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</si>
  <si>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</si>
  <si>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</si>
  <si>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</si>
  <si>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</si>
  <si>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</si>
  <si>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</si>
  <si>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</si>
  <si>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</si>
  <si>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</si>
  <si>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</si>
  <si>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</si>
  <si>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</si>
  <si>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</si>
  <si>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</si>
  <si>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</si>
  <si>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</si>
  <si>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</si>
  <si>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</si>
  <si>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</si>
  <si>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</si>
  <si>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</si>
  <si>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</si>
  <si>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</si>
  <si>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</si>
  <si>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</si>
  <si>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</si>
  <si>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</si>
  <si>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</si>
  <si>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</si>
  <si>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</si>
  <si>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</si>
  <si>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</si>
  <si>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</si>
  <si>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</si>
  <si>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</si>
  <si>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</si>
  <si>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</si>
  <si>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</si>
  <si>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</si>
  <si>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</si>
  <si>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</si>
  <si>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</si>
  <si>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</si>
  <si>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</si>
  <si>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</si>
  <si>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</si>
  <si>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</si>
  <si>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</si>
  <si>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</si>
  <si>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</si>
  <si>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</si>
  <si>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</si>
  <si>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</si>
  <si>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</si>
  <si>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</si>
  <si>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</si>
  <si>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</si>
  <si>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</si>
  <si>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</si>
  <si>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</si>
  <si>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</si>
  <si>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</si>
  <si>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</si>
  <si>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</si>
  <si>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</si>
  <si>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</si>
  <si>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</si>
  <si>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</si>
  <si>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</si>
  <si>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</si>
  <si>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</si>
  <si>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</si>
  <si>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</si>
  <si>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</si>
  <si>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</si>
  <si>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</si>
  <si>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</si>
  <si>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</si>
  <si>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</si>
  <si>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</si>
  <si>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</si>
  <si>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</si>
  <si>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</si>
  <si>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</si>
  <si>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</si>
  <si>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</si>
  <si>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</si>
  <si>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</si>
  <si>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</si>
  <si>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</si>
  <si>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</si>
  <si>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</si>
  <si>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</si>
  <si>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</si>
  <si>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</si>
  <si>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</si>
  <si>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</si>
  <si>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</si>
  <si>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</si>
  <si>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</si>
  <si>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</si>
  <si>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</si>
  <si>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</si>
  <si>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</si>
  <si>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</si>
  <si>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</si>
  <si>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</si>
  <si>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</si>
  <si>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</si>
  <si>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</si>
  <si>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</si>
  <si>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</si>
  <si>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</si>
  <si>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</si>
  <si>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</si>
  <si>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</si>
  <si>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</si>
  <si>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</si>
  <si>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</si>
  <si>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</si>
  <si>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</si>
  <si>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</si>
  <si>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</si>
  <si>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</si>
  <si>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</si>
  <si>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</si>
  <si>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</si>
  <si>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</si>
  <si>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</si>
  <si>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</si>
  <si>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</si>
  <si>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</si>
  <si>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</si>
  <si>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</si>
  <si>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</si>
  <si>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</si>
  <si>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</si>
  <si>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</si>
  <si>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</si>
  <si>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</si>
  <si>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</si>
  <si>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</si>
  <si>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</si>
  <si>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</si>
  <si>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</si>
  <si>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</si>
  <si>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</si>
  <si>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</si>
  <si>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</si>
  <si>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</si>
  <si>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</si>
  <si>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</si>
  <si>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</si>
  <si>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</si>
  <si>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</si>
  <si>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</si>
  <si>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</si>
  <si>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</si>
  <si>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</si>
  <si>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</si>
  <si>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</si>
  <si>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</si>
  <si>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</si>
  <si>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</si>
  <si>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</si>
  <si>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</si>
  <si>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</si>
  <si>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</si>
  <si>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</si>
  <si>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</si>
  <si>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</si>
  <si>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</si>
  <si>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</si>
  <si>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</si>
  <si>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</si>
  <si>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</si>
  <si>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</si>
  <si>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</si>
  <si>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</si>
  <si>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</si>
  <si>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</si>
  <si>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</si>
  <si>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</si>
  <si>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</si>
  <si>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</si>
  <si>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</si>
  <si>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</si>
  <si>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</si>
  <si>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</si>
  <si>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</si>
  <si>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</si>
  <si>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</si>
  <si>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</si>
  <si>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</si>
  <si>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</si>
  <si>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</si>
  <si>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</si>
  <si>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</si>
  <si>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</si>
  <si>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</si>
  <si>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</si>
  <si>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</si>
  <si>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</si>
  <si>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</si>
  <si>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</si>
  <si>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</si>
  <si>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</si>
  <si>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</si>
  <si>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</si>
  <si>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</si>
  <si>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</si>
  <si>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</si>
  <si>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</si>
  <si>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</si>
  <si>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</si>
  <si>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</si>
  <si>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</si>
  <si>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</si>
  <si>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</si>
  <si>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</si>
  <si>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</si>
  <si>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</si>
  <si>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</si>
  <si>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</si>
  <si>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</si>
  <si>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</si>
  <si>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</si>
  <si>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</si>
  <si>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</si>
  <si>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</si>
  <si>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</si>
  <si>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</si>
  <si>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</si>
  <si>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</si>
  <si>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</si>
  <si>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</si>
  <si>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</si>
  <si>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</si>
  <si>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</si>
  <si>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</si>
  <si>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</si>
  <si>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</si>
  <si>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</si>
  <si>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</si>
  <si>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</si>
  <si>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</si>
  <si>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</si>
  <si>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</si>
  <si>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</si>
  <si>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</si>
  <si>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</si>
  <si>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</si>
  <si>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</si>
  <si>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</si>
  <si>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</si>
  <si>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</si>
  <si>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</si>
  <si>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</si>
  <si>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</si>
  <si>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</si>
  <si>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</si>
  <si>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</si>
  <si>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</si>
  <si>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</si>
  <si>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</si>
  <si>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</si>
  <si>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</si>
  <si>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</si>
  <si>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</si>
  <si>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</si>
  <si>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</si>
  <si>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</si>
  <si>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</si>
  <si>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</si>
  <si>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</si>
  <si>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</si>
  <si>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</si>
  <si>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</si>
  <si>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</si>
  <si>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</si>
  <si>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</si>
  <si>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</si>
  <si>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</si>
  <si>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</si>
  <si>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</si>
  <si>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</si>
  <si>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</si>
  <si>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</si>
  <si>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</si>
  <si>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</si>
  <si>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</si>
  <si>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</si>
  <si>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</si>
  <si>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</si>
  <si>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</si>
  <si>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</si>
  <si>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</si>
  <si>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</si>
  <si>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</si>
  <si>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</si>
  <si>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</si>
  <si>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</si>
  <si>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</si>
  <si>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</si>
  <si>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</si>
  <si>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</si>
  <si>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</si>
  <si>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</si>
  <si>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</si>
  <si>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</si>
  <si>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</si>
  <si>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</si>
  <si>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</si>
  <si>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</si>
  <si>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</si>
  <si>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</si>
  <si>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</si>
  <si>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</si>
  <si>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</si>
  <si>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</si>
  <si>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</si>
  <si>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</si>
  <si>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</si>
  <si>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</si>
  <si>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</si>
  <si>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</si>
  <si>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</si>
  <si>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</si>
  <si>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</si>
  <si>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</si>
  <si>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</si>
  <si>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</si>
  <si>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</si>
  <si>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</si>
  <si>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</si>
  <si>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</si>
  <si>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</si>
  <si>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</si>
  <si>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</si>
  <si>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</si>
  <si>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</si>
  <si>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</si>
  <si>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</si>
  <si>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</si>
  <si>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</si>
  <si>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</si>
  <si>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</si>
  <si>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</si>
  <si>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</si>
  <si>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</si>
  <si>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</si>
  <si>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</si>
  <si>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</si>
  <si>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</si>
  <si>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</si>
  <si>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</si>
  <si>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</si>
  <si>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</si>
  <si>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</si>
  <si>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</si>
  <si>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</si>
  <si>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</si>
  <si>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</si>
  <si>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</si>
  <si>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</si>
  <si>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</si>
  <si>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</si>
  <si>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</si>
  <si>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</si>
  <si>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</si>
  <si>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</si>
  <si>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</si>
  <si>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</si>
  <si>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</si>
  <si>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</si>
  <si>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</si>
  <si>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</si>
  <si>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</si>
  <si>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</si>
  <si>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</si>
  <si>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</si>
  <si>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</si>
  <si>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</si>
  <si>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</si>
  <si>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</si>
  <si>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</si>
  <si>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</si>
  <si>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</si>
  <si>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</si>
  <si>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</si>
  <si>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</si>
  <si>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</si>
  <si>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</si>
  <si>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</si>
  <si>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</si>
  <si>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</si>
  <si>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</si>
  <si>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</si>
  <si>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</si>
  <si>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</si>
  <si>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</si>
  <si>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</si>
  <si>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</si>
  <si>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</si>
  <si>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</si>
  <si>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</si>
  <si>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</si>
  <si>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</si>
  <si>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</si>
  <si>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</si>
  <si>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</si>
  <si>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</si>
  <si>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</si>
  <si>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</si>
  <si>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</si>
  <si>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</si>
  <si>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</si>
  <si>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</si>
  <si>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</si>
  <si>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</si>
  <si>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</si>
  <si>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</si>
  <si>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</si>
  <si>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</si>
  <si>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</si>
  <si>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</si>
  <si>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</si>
  <si>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</si>
  <si>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</si>
  <si>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</si>
  <si>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</si>
  <si>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</si>
  <si>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</si>
  <si>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</si>
  <si>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</si>
  <si>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</si>
  <si>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</si>
  <si>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</si>
  <si>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</si>
  <si>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</si>
  <si>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</si>
  <si>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</si>
  <si>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</si>
  <si>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</si>
  <si>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</si>
  <si>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</si>
  <si>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</si>
  <si>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</si>
  <si>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</si>
  <si>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</si>
  <si>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</si>
  <si>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</si>
  <si>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</si>
  <si>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</si>
  <si>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</si>
  <si>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</si>
  <si>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</si>
  <si>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</si>
  <si>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</si>
  <si>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</si>
  <si>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</si>
  <si>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</si>
  <si>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</si>
  <si>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</si>
  <si>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</si>
  <si>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</si>
  <si>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</si>
  <si>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</si>
  <si>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</si>
  <si>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</si>
  <si>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</si>
  <si>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</si>
  <si>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</si>
  <si>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</si>
  <si>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</si>
  <si>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</si>
  <si>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</si>
  <si>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</si>
  <si>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</si>
  <si>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</si>
  <si>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</si>
  <si>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</si>
  <si>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</si>
  <si>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</si>
  <si>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</si>
  <si>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</si>
  <si>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</si>
  <si>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</si>
  <si>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</si>
  <si>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</si>
  <si>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</si>
  <si>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</si>
  <si>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</si>
  <si>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</si>
  <si>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</si>
  <si>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</si>
  <si>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</si>
  <si>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</si>
  <si>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</si>
  <si>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</si>
  <si>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</si>
  <si>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</si>
  <si>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</si>
  <si>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</si>
  <si>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</si>
  <si>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</si>
  <si>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</si>
  <si>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</si>
  <si>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</si>
  <si>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</si>
  <si>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</si>
  <si>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</si>
  <si>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</si>
  <si>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</si>
  <si>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</si>
  <si>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</si>
  <si>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</si>
  <si>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</si>
  <si>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</si>
  <si>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</si>
  <si>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</si>
  <si>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</si>
  <si>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</si>
  <si>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</si>
  <si>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</si>
  <si>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</si>
  <si>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</si>
  <si>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</si>
  <si>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</si>
  <si>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</si>
  <si>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</si>
  <si>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</si>
  <si>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</si>
  <si>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</si>
  <si>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</si>
  <si>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</si>
  <si>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</si>
  <si>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</si>
  <si>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</si>
  <si>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</si>
  <si>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</si>
  <si>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</si>
  <si>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</si>
  <si>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</si>
  <si>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</si>
  <si>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</si>
  <si>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</si>
  <si>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</si>
  <si>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</si>
  <si>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</si>
  <si>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</si>
  <si>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</si>
  <si>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</si>
  <si>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</si>
  <si>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</si>
  <si>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</si>
  <si>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</si>
  <si>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</si>
  <si>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</si>
  <si>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</si>
  <si>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</si>
  <si>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</si>
  <si>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</si>
  <si>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</si>
  <si>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</si>
  <si>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</si>
  <si>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</si>
  <si>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</si>
  <si>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</si>
  <si>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</si>
  <si>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</si>
  <si>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</si>
  <si>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</si>
  <si>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</si>
  <si>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</si>
  <si>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</si>
  <si>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</si>
  <si>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</si>
  <si>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</si>
  <si>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</si>
  <si>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</si>
  <si>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</si>
  <si>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</si>
  <si>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</si>
  <si>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</si>
  <si>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</si>
  <si>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</si>
  <si>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</si>
  <si>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</si>
  <si>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</si>
  <si>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</si>
  <si>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</si>
  <si>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</si>
  <si>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</si>
  <si>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</si>
  <si>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</si>
  <si>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</si>
  <si>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</si>
  <si>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</si>
  <si>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</si>
  <si>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</si>
  <si>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</si>
  <si>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</si>
  <si>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</si>
  <si>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</si>
  <si>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</si>
  <si>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TRANSFERENCIA ELEC.</t>
  </si>
  <si>
    <t>Manufacturas Industriales</t>
  </si>
  <si>
    <t>los Guayabos 2972</t>
  </si>
  <si>
    <t>ALTO AUSPICIO</t>
  </si>
  <si>
    <t>76.049.203-5</t>
  </si>
  <si>
    <t>Manufactura maestranza</t>
  </si>
  <si>
    <t>asistente@manui.cl</t>
  </si>
  <si>
    <t>PASAMURO HIDRAULICO JIC 1/4"</t>
  </si>
  <si>
    <t>PASAMURO HIDRAULICO JIC 1 1/4"</t>
  </si>
  <si>
    <t>TRANSPORTE NO INCLUIDO</t>
  </si>
  <si>
    <t>COTIZACIÓN VALIDAD POR 15 DIAS</t>
  </si>
  <si>
    <t>DISPONIBILIDAD PREVIA CONFIRMACION</t>
  </si>
  <si>
    <t>inspain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</si>
</sst>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6" fontId="35" fillId="33" borderId="0" xfId="45" applyNumberForma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/>
      <protection locked="0"/>
    </xf>
    <xf numFmtId="0" fontId="48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istente@manui.c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4">
      <selection activeCell="P13" sqref="P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4">
        <v>3141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6" t="s">
        <v>6</v>
      </c>
      <c r="C4" s="67"/>
      <c r="D4" s="105" t="s">
        <v>615</v>
      </c>
      <c r="E4" s="67" t="s">
        <v>12</v>
      </c>
      <c r="F4" s="68" t="s">
        <v>613</v>
      </c>
      <c r="G4" s="68"/>
      <c r="H4" s="69"/>
      <c r="I4" s="67" t="s">
        <v>9</v>
      </c>
      <c r="J4" s="70"/>
      <c r="K4" s="20"/>
    </row>
    <row r="5" spans="2:11" ht="15">
      <c r="B5" s="71"/>
      <c r="C5" s="72"/>
      <c r="D5" s="73"/>
      <c r="E5" s="116"/>
      <c r="F5" s="116"/>
      <c r="G5" s="116"/>
      <c r="H5" s="116"/>
      <c r="I5" s="116"/>
      <c r="J5" s="117"/>
      <c r="K5" s="20"/>
    </row>
    <row r="6" spans="2:10" ht="17.25" customHeight="1">
      <c r="B6" s="71" t="s">
        <v>27</v>
      </c>
      <c r="C6" s="72"/>
      <c r="D6" s="74" t="s">
        <v>612</v>
      </c>
      <c r="E6" s="72" t="s">
        <v>7</v>
      </c>
      <c r="F6" s="116" t="s">
        <v>614</v>
      </c>
      <c r="G6" s="116"/>
      <c r="H6" s="116"/>
      <c r="I6" s="118" t="s">
        <v>617</v>
      </c>
      <c r="J6" s="75"/>
    </row>
    <row r="7" spans="2:10" ht="15">
      <c r="B7" s="71" t="s">
        <v>25</v>
      </c>
      <c r="C7" s="72"/>
      <c r="D7" s="74" t="s">
        <v>616</v>
      </c>
      <c r="E7" s="72" t="s">
        <v>8</v>
      </c>
      <c r="F7" s="116" t="s">
        <v>29</v>
      </c>
      <c r="G7" s="116"/>
      <c r="H7" s="116"/>
      <c r="I7" s="72" t="s">
        <v>26</v>
      </c>
      <c r="J7" s="76"/>
    </row>
    <row r="8" spans="2:12" ht="15.75" thickBot="1">
      <c r="B8" s="114" t="s">
        <v>28</v>
      </c>
      <c r="C8" s="115"/>
      <c r="D8" s="74" t="s">
        <v>611</v>
      </c>
      <c r="E8" s="72" t="s">
        <v>11</v>
      </c>
      <c r="F8" s="116" t="s">
        <v>610</v>
      </c>
      <c r="G8" s="116"/>
      <c r="H8" s="116"/>
      <c r="I8" s="72" t="s">
        <v>14</v>
      </c>
      <c r="J8" s="77">
        <f ca="1">TODAY()</f>
        <v>42285</v>
      </c>
      <c r="K8" s="20"/>
      <c r="L8" s="20"/>
    </row>
    <row r="9" spans="2:18" ht="16.5" thickBot="1" thickTop="1">
      <c r="B9" s="78"/>
      <c r="C9" s="79"/>
      <c r="D9" s="107"/>
      <c r="E9" s="79"/>
      <c r="F9" s="80"/>
      <c r="G9" s="80"/>
      <c r="H9" s="80"/>
      <c r="I9" s="79"/>
      <c r="J9" s="81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2" t="s">
        <v>1</v>
      </c>
      <c r="C10" s="108" t="s">
        <v>24</v>
      </c>
      <c r="D10" s="109"/>
      <c r="E10" s="110"/>
      <c r="F10" s="83" t="s">
        <v>0</v>
      </c>
      <c r="G10" s="84" t="s">
        <v>23</v>
      </c>
      <c r="H10" s="84" t="s">
        <v>15</v>
      </c>
      <c r="I10" s="85" t="s">
        <v>13</v>
      </c>
      <c r="J10" s="86" t="s">
        <v>2</v>
      </c>
      <c r="K10" s="24" t="s">
        <v>18</v>
      </c>
      <c r="L10" s="25" t="s">
        <v>623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7">
        <v>1</v>
      </c>
      <c r="C11" s="111" t="s">
        <v>618</v>
      </c>
      <c r="D11" s="112"/>
      <c r="E11" s="113"/>
      <c r="F11" s="82">
        <v>1</v>
      </c>
      <c r="G11" s="82" t="s">
        <v>23</v>
      </c>
      <c r="H11" s="88">
        <f>VLOOKUP(B11,COTIZADO,8,FALSE)</f>
        <v>1584</v>
      </c>
      <c r="I11" s="89">
        <v>0</v>
      </c>
      <c r="J11" s="90">
        <f aca="true" t="shared" si="0" ref="J11:J28">F11*H11*(1-I11/100)</f>
        <v>1584</v>
      </c>
      <c r="K11" s="28">
        <v>1</v>
      </c>
      <c r="L11" s="29">
        <v>990</v>
      </c>
      <c r="M11" s="29"/>
      <c r="N11" s="29"/>
      <c r="O11" s="29"/>
      <c r="P11" s="30">
        <v>1.6</v>
      </c>
      <c r="Q11" s="31">
        <f>+L11</f>
        <v>990</v>
      </c>
      <c r="R11" s="35">
        <f>Q11*P11</f>
        <v>1584</v>
      </c>
    </row>
    <row r="12" spans="2:18" ht="15">
      <c r="B12" s="91">
        <v>2</v>
      </c>
      <c r="C12" s="92" t="s">
        <v>619</v>
      </c>
      <c r="D12" s="93"/>
      <c r="E12" s="94"/>
      <c r="F12" s="95">
        <v>1</v>
      </c>
      <c r="G12" s="95" t="s">
        <v>23</v>
      </c>
      <c r="H12" s="96">
        <f aca="true" t="shared" si="1" ref="H12:H28">VLOOKUP(B12,COTIZADO,8,FALSE)</f>
        <v>7200</v>
      </c>
      <c r="I12" s="97">
        <v>0</v>
      </c>
      <c r="J12" s="98">
        <f t="shared" si="0"/>
        <v>7200</v>
      </c>
      <c r="K12" s="28">
        <v>2</v>
      </c>
      <c r="L12" s="29">
        <v>4500</v>
      </c>
      <c r="M12" s="29"/>
      <c r="N12" s="29"/>
      <c r="O12" s="29"/>
      <c r="P12" s="30">
        <v>1.6</v>
      </c>
      <c r="Q12" s="31">
        <f>+L12</f>
        <v>4500</v>
      </c>
      <c r="R12" s="35">
        <f aca="true" t="shared" si="2" ref="R12:R28">Q12*P12</f>
        <v>7200</v>
      </c>
    </row>
    <row r="13" spans="2:18" ht="15">
      <c r="B13" s="91"/>
      <c r="C13" s="92"/>
      <c r="D13" s="106"/>
      <c r="E13" s="94"/>
      <c r="F13" s="95"/>
      <c r="G13" s="95"/>
      <c r="H13" s="96"/>
      <c r="I13" s="97"/>
      <c r="J13" s="98"/>
      <c r="K13" s="28">
        <v>3</v>
      </c>
      <c r="L13" s="29"/>
      <c r="M13" s="29"/>
      <c r="N13" s="29"/>
      <c r="O13" s="29"/>
      <c r="P13" s="30">
        <v>1.5</v>
      </c>
      <c r="Q13" s="31">
        <f>+L13</f>
        <v>0</v>
      </c>
      <c r="R13" s="35">
        <f t="shared" si="2"/>
        <v>0</v>
      </c>
    </row>
    <row r="14" spans="2:18" ht="15">
      <c r="B14" s="91"/>
      <c r="C14" s="92"/>
      <c r="D14" s="93"/>
      <c r="E14" s="94"/>
      <c r="F14" s="95"/>
      <c r="G14" s="95"/>
      <c r="H14" s="96"/>
      <c r="I14" s="97"/>
      <c r="J14" s="98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2"/>
        <v>0</v>
      </c>
    </row>
    <row r="15" spans="2:18" ht="15">
      <c r="B15" s="91"/>
      <c r="C15" s="92"/>
      <c r="D15" s="93"/>
      <c r="E15" s="94"/>
      <c r="F15" s="95"/>
      <c r="G15" s="95"/>
      <c r="H15" s="96"/>
      <c r="I15" s="97"/>
      <c r="J15" s="98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2"/>
        <v>0</v>
      </c>
    </row>
    <row r="16" spans="2:18" ht="15">
      <c r="B16" s="91"/>
      <c r="C16" s="92"/>
      <c r="D16" s="106"/>
      <c r="E16" s="106"/>
      <c r="F16" s="95"/>
      <c r="G16" s="95"/>
      <c r="H16" s="96"/>
      <c r="I16" s="97"/>
      <c r="J16" s="98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ht="15">
      <c r="B17" s="91"/>
      <c r="C17" s="106"/>
      <c r="D17" s="93"/>
      <c r="E17" s="94"/>
      <c r="F17" s="95"/>
      <c r="G17" s="95"/>
      <c r="H17" s="96"/>
      <c r="I17" s="97"/>
      <c r="J17" s="98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ht="15">
      <c r="B18" s="91"/>
      <c r="C18" s="92"/>
      <c r="D18" s="93"/>
      <c r="E18" s="94"/>
      <c r="F18" s="95"/>
      <c r="G18" s="95"/>
      <c r="H18" s="96"/>
      <c r="I18" s="97"/>
      <c r="J18" s="98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91"/>
      <c r="C19" s="92"/>
      <c r="D19" s="93"/>
      <c r="E19" s="94"/>
      <c r="F19" s="95"/>
      <c r="G19" s="95"/>
      <c r="H19" s="96"/>
      <c r="I19" s="97"/>
      <c r="J19" s="98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91"/>
      <c r="C20" s="92"/>
      <c r="D20" s="93"/>
      <c r="E20" s="94"/>
      <c r="F20" s="95"/>
      <c r="G20" s="95"/>
      <c r="H20" s="96"/>
      <c r="I20" s="97"/>
      <c r="J20" s="98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91"/>
      <c r="C21" s="92"/>
      <c r="D21" s="93"/>
      <c r="E21" s="94"/>
      <c r="F21" s="95"/>
      <c r="G21" s="95"/>
      <c r="H21" s="96"/>
      <c r="I21" s="97"/>
      <c r="J21" s="98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91"/>
      <c r="C22" s="92"/>
      <c r="D22" s="93"/>
      <c r="E22" s="94"/>
      <c r="F22" s="95"/>
      <c r="G22" s="95"/>
      <c r="H22" s="96"/>
      <c r="I22" s="97"/>
      <c r="J22" s="98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91"/>
      <c r="C23" s="92"/>
      <c r="D23" s="93"/>
      <c r="E23" s="94"/>
      <c r="F23" s="95"/>
      <c r="G23" s="95"/>
      <c r="H23" s="96"/>
      <c r="I23" s="97"/>
      <c r="J23" s="98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91"/>
      <c r="C24" s="92"/>
      <c r="D24" s="93"/>
      <c r="E24" s="94"/>
      <c r="F24" s="95"/>
      <c r="G24" s="95"/>
      <c r="H24" s="96"/>
      <c r="I24" s="97"/>
      <c r="J24" s="98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91"/>
      <c r="C25" s="92"/>
      <c r="D25" s="93"/>
      <c r="E25" s="94"/>
      <c r="F25" s="95"/>
      <c r="G25" s="95"/>
      <c r="H25" s="96"/>
      <c r="I25" s="97"/>
      <c r="J25" s="98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91"/>
      <c r="C26" s="92"/>
      <c r="D26" s="93"/>
      <c r="E26" s="94"/>
      <c r="F26" s="95"/>
      <c r="G26" s="95"/>
      <c r="H26" s="96"/>
      <c r="I26" s="97"/>
      <c r="J26" s="98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91"/>
      <c r="C27" s="92"/>
      <c r="D27" s="93"/>
      <c r="E27" s="94"/>
      <c r="F27" s="95"/>
      <c r="G27" s="95"/>
      <c r="H27" s="96"/>
      <c r="I27" s="97"/>
      <c r="J27" s="98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91"/>
      <c r="C28" s="99"/>
      <c r="D28" s="100"/>
      <c r="E28" s="101"/>
      <c r="F28" s="95"/>
      <c r="G28" s="95"/>
      <c r="H28" s="102"/>
      <c r="I28" s="103"/>
      <c r="J28" s="104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42" t="s">
        <v>17</v>
      </c>
      <c r="C29" s="43"/>
      <c r="D29" s="119" t="s">
        <v>622</v>
      </c>
      <c r="E29" s="37"/>
      <c r="F29" s="44"/>
      <c r="G29" s="45" t="s">
        <v>3</v>
      </c>
      <c r="H29" s="46"/>
      <c r="I29" s="47"/>
      <c r="J29" s="48">
        <f>SUM(J11:J28)</f>
        <v>8784</v>
      </c>
    </row>
    <row r="30" spans="2:10" ht="15">
      <c r="B30" s="49"/>
      <c r="C30" s="50"/>
      <c r="D30" s="120" t="s">
        <v>620</v>
      </c>
      <c r="E30" s="39"/>
      <c r="F30" s="51"/>
      <c r="G30" s="52" t="s">
        <v>13</v>
      </c>
      <c r="H30" s="53"/>
      <c r="I30" s="54"/>
      <c r="J30" s="55">
        <f>J29*I30</f>
        <v>0</v>
      </c>
    </row>
    <row r="31" spans="2:10" ht="15">
      <c r="B31" s="38"/>
      <c r="C31" s="39"/>
      <c r="D31" s="121" t="s">
        <v>621</v>
      </c>
      <c r="E31" s="39"/>
      <c r="F31" s="56"/>
      <c r="G31" s="57" t="s">
        <v>4</v>
      </c>
      <c r="H31" s="50"/>
      <c r="I31" s="58"/>
      <c r="J31" s="55">
        <f>J29-J30</f>
        <v>8784</v>
      </c>
    </row>
    <row r="32" spans="2:10" ht="15">
      <c r="B32" s="38"/>
      <c r="C32" s="39"/>
      <c r="D32" s="39"/>
      <c r="E32" s="39"/>
      <c r="F32" s="51"/>
      <c r="G32" s="52">
        <v>0.19</v>
      </c>
      <c r="H32" s="53"/>
      <c r="I32" s="54">
        <v>0.19</v>
      </c>
      <c r="J32" s="55">
        <f>J31*I32</f>
        <v>1668.96</v>
      </c>
    </row>
    <row r="33" spans="2:10" ht="15.75" thickBot="1">
      <c r="B33" s="40"/>
      <c r="C33" s="41"/>
      <c r="D33" s="41"/>
      <c r="E33" s="41"/>
      <c r="F33" s="59"/>
      <c r="G33" s="60" t="s">
        <v>2</v>
      </c>
      <c r="H33" s="61"/>
      <c r="I33" s="62"/>
      <c r="J33" s="63">
        <f>J31+J32</f>
        <v>10452.96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hyperlinks>
    <hyperlink ref="I6" r:id="rId1" display="asistente@manui.cl"/>
  </hyperlinks>
  <printOptions/>
  <pageMargins left="0.25" right="0.25" top="0.75" bottom="0.75" header="0.3" footer="0.3"/>
  <pageSetup fitToHeight="1" fitToWidth="1" horizontalDpi="600" verticalDpi="600" orientation="portrait" paperSize="9" scale="9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5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5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5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2015-10-08T15:32:10Z</cp:lastPrinted>
  <dcterms:created xsi:type="dcterms:W3CDTF">2013-07-12T05:01:37Z</dcterms:created>
  <dcterms:modified xsi:type="dcterms:W3CDTF">2015-10-08T15:43:04Z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