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Q12" i="1" l="1"/>
  <c r="Q13" i="1" l="1"/>
  <c r="Q14" i="1"/>
  <c r="Q15" i="1"/>
  <c r="Q11" i="1" l="1"/>
  <c r="Q16" i="1" l="1"/>
  <c r="Q17" i="1"/>
  <c r="Q18" i="1"/>
  <c r="Q19" i="1" l="1"/>
  <c r="Q20" i="1"/>
  <c r="Q21" i="1"/>
  <c r="Q22" i="1"/>
  <c r="Q23" i="1"/>
  <c r="Q24" i="1"/>
  <c r="Q25" i="1"/>
  <c r="Q26" i="1"/>
  <c r="Q27" i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<sst xmlns="http://schemas.openxmlformats.org/spreadsheetml/2006/main" count="1212" uniqueCount="823">
  <si>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</si>
  <si>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</si>
  <si>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</si>
  <si>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</si>
  <si>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</si>
  <si>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</si>
  <si>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</si>
  <si>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</si>
  <si>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</si>
  <si>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</si>
  <si>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</si>
  <si>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</si>
  <si>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</si>
  <si>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</si>
  <si>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</si>
  <si>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</si>
  <si>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</si>
  <si>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</si>
  <si>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</si>
  <si>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</si>
  <si>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</si>
  <si>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</si>
  <si>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</si>
  <si>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</si>
  <si>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</si>
  <si>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</si>
  <si>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</si>
  <si>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</si>
  <si>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</si>
  <si>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</si>
  <si>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</si>
  <si>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</si>
  <si>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</si>
  <si>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</si>
  <si>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</si>
  <si>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</si>
  <si>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</si>
  <si>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</si>
  <si>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</si>
  <si>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</si>
  <si>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</si>
  <si>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</si>
  <si>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</si>
  <si>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</si>
  <si>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</si>
  <si>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</si>
  <si>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</si>
  <si>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</si>
  <si>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</si>
  <si>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</si>
  <si>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</si>
  <si>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</si>
  <si>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</si>
  <si>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</si>
  <si>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</si>
  <si>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</si>
  <si>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</si>
  <si>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</si>
  <si>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</si>
  <si>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</si>
  <si>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</si>
  <si>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</si>
  <si>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</si>
  <si>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</si>
  <si>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</si>
  <si>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</si>
  <si>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</si>
  <si>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</si>
  <si>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</si>
  <si>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</si>
  <si>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</si>
  <si>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</si>
  <si>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</si>
  <si>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</si>
  <si>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</si>
  <si>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</si>
  <si>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</si>
  <si>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</si>
  <si>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</si>
  <si>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</si>
  <si>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</si>
  <si>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</si>
  <si>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</si>
  <si>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</si>
  <si>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</si>
  <si>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</si>
  <si>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</si>
  <si>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</si>
  <si>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</si>
  <si>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</si>
  <si>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</si>
  <si>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</si>
  <si>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</si>
  <si>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</si>
  <si>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</si>
  <si>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</si>
  <si>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</si>
  <si>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</si>
  <si>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</si>
  <si>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</si>
  <si>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</si>
  <si>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</si>
  <si>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</si>
  <si>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</si>
  <si>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</si>
  <si>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</si>
  <si>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</si>
  <si>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</si>
  <si>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</si>
  <si>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</si>
  <si>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</si>
  <si>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</si>
  <si>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</si>
  <si>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</si>
  <si>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</si>
  <si>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</si>
  <si>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</si>
  <si>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</si>
  <si>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</si>
  <si>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</si>
  <si>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</si>
  <si>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</si>
  <si>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</si>
  <si>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</si>
  <si>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</si>
  <si>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</si>
  <si>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</si>
  <si>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</si>
  <si>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</si>
  <si>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</si>
  <si>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</si>
  <si>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</si>
  <si>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</si>
  <si>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</si>
  <si>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</si>
  <si>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</si>
  <si>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</si>
  <si>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</si>
  <si>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</si>
  <si>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</si>
  <si>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</si>
  <si>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</si>
  <si>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</si>
  <si>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</si>
  <si>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</si>
  <si>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</si>
  <si>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</si>
  <si>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</si>
  <si>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</si>
  <si>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</si>
  <si>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</si>
  <si>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</si>
  <si>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</si>
  <si>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</si>
  <si>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</si>
  <si>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</si>
  <si>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</si>
  <si>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</si>
  <si>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</si>
  <si>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</si>
  <si>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</si>
  <si>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</si>
  <si>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</si>
  <si>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</si>
  <si>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</si>
  <si>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</si>
  <si>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</si>
  <si>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</si>
  <si>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</si>
  <si>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</si>
  <si>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</si>
  <si>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</si>
  <si>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</si>
  <si>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</si>
  <si>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</si>
  <si>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</si>
  <si>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</si>
  <si>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</si>
  <si>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</si>
  <si>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</si>
  <si>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</si>
  <si>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</si>
  <si>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</si>
  <si>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</si>
  <si>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</si>
  <si>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</si>
  <si>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</si>
  <si>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</si>
  <si>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</si>
  <si>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</si>
  <si>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</si>
  <si>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</si>
  <si>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</si>
  <si>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</si>
  <si>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</si>
  <si>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</si>
  <si>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</si>
  <si>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</si>
  <si>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</si>
  <si>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</si>
  <si>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</si>
  <si>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</si>
  <si>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</si>
  <si>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</si>
  <si>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</si>
  <si>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</si>
  <si>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</si>
  <si>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</si>
  <si>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</si>
  <si>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</si>
  <si>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</si>
  <si>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</si>
  <si>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</si>
  <si>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</si>
  <si>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</si>
  <si>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</si>
  <si>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</si>
  <si>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</si>
  <si>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</si>
  <si>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</si>
  <si>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</si>
  <si>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</si>
  <si>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</si>
  <si>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</si>
  <si>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</si>
  <si>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</si>
  <si>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</si>
  <si>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</si>
  <si>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</si>
  <si>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</si>
  <si>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</si>
  <si>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</si>
  <si>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</si>
  <si>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</si>
  <si>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</si>
  <si>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</si>
  <si>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</si>
  <si>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</si>
  <si>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</si>
  <si>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</si>
  <si>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</si>
  <si>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</si>
  <si>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</si>
  <si>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</si>
  <si>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</si>
  <si>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</si>
  <si>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</si>
  <si>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</si>
  <si>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</si>
  <si>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</si>
  <si>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</si>
  <si>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</si>
  <si>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</si>
  <si>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</si>
  <si>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</si>
  <si>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</si>
  <si>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</si>
  <si>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</si>
  <si>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</si>
  <si>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</si>
  <si>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</si>
  <si>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</si>
  <si>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</si>
  <si>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</si>
  <si>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</si>
  <si>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</si>
  <si>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</si>
  <si>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</si>
  <si>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</si>
  <si>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</si>
  <si>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</si>
  <si>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</si>
  <si>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</si>
  <si>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</si>
  <si>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</si>
  <si>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</si>
  <si>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</si>
  <si>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</si>
  <si>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</si>
  <si>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</si>
  <si>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</si>
  <si>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</si>
  <si>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</si>
  <si>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</si>
  <si>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</si>
  <si>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</si>
  <si>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</si>
  <si>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</si>
  <si>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</si>
  <si>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</si>
  <si>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</si>
  <si>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</si>
  <si>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</si>
  <si>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</si>
  <si>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</si>
  <si>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</si>
  <si>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</si>
  <si>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</si>
  <si>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</si>
  <si>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</si>
  <si>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</si>
  <si>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</si>
  <si>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</si>
  <si>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</si>
  <si>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</si>
  <si>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</si>
  <si>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</si>
  <si>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</si>
  <si>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</si>
  <si>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</si>
  <si>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</si>
  <si>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</si>
  <si>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</si>
  <si>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</si>
  <si>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</si>
  <si>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</si>
  <si>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</si>
  <si>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</si>
  <si>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</si>
  <si>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</si>
  <si>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</si>
  <si>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</si>
  <si>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</si>
  <si>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</si>
  <si>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</si>
  <si>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</si>
  <si>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</si>
  <si>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</si>
  <si>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</si>
  <si>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</si>
  <si>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</si>
  <si>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</si>
  <si>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</si>
  <si>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</si>
  <si>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</si>
  <si>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</si>
  <si>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</si>
  <si>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</si>
  <si>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</si>
  <si>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</si>
  <si>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</si>
  <si>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</si>
  <si>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</si>
  <si>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</si>
  <si>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</si>
  <si>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</si>
  <si>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</si>
  <si>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</si>
  <si>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</si>
  <si>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</si>
  <si>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</si>
  <si>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</si>
  <si>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</si>
  <si>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</si>
  <si>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</si>
  <si>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</si>
  <si>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</si>
  <si>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</si>
  <si>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</si>
  <si>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</si>
  <si>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</si>
  <si>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</si>
  <si>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</si>
  <si>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</si>
  <si>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</si>
  <si>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</si>
  <si>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</si>
  <si>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</si>
  <si>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</si>
  <si>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</si>
  <si>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</si>
  <si>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</si>
  <si>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</si>
  <si>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</si>
  <si>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</si>
  <si>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</si>
  <si>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</si>
  <si>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</si>
  <si>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</si>
  <si>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</si>
  <si>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</si>
  <si>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</si>
  <si>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</si>
  <si>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</si>
  <si>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</si>
  <si>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</si>
  <si>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</si>
  <si>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</si>
  <si>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</si>
  <si>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</si>
  <si>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</si>
  <si>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</si>
  <si>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</si>
  <si>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</si>
  <si>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</si>
  <si>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</si>
  <si>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</si>
  <si>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</si>
  <si>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</si>
  <si>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</si>
  <si>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</si>
  <si>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</si>
  <si>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</si>
  <si>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</si>
  <si>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</si>
  <si>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</si>
  <si>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</si>
  <si>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</si>
  <si>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</si>
  <si>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</si>
  <si>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</si>
  <si>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</si>
  <si>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</si>
  <si>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</si>
  <si>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</si>
  <si>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</si>
  <si>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</si>
  <si>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</si>
  <si>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</si>
  <si>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</si>
  <si>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</si>
  <si>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</si>
  <si>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</si>
  <si>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</si>
  <si>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</si>
  <si>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</si>
  <si>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</si>
  <si>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</si>
  <si>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</si>
  <si>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</si>
  <si>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</si>
  <si>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</si>
  <si>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</si>
  <si>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</si>
  <si>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</si>
  <si>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</si>
  <si>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</si>
  <si>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</si>
  <si>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</si>
  <si>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</si>
  <si>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</si>
  <si>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</si>
  <si>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</si>
  <si>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</si>
  <si>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</si>
  <si>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</si>
  <si>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</si>
  <si>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</si>
  <si>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</si>
  <si>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</si>
  <si>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</si>
  <si>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</si>
  <si>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</si>
  <si>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</si>
  <si>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</si>
  <si>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</si>
  <si>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</si>
  <si>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</si>
  <si>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</si>
  <si>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</si>
  <si>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</si>
  <si>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</si>
  <si>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</si>
  <si>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</si>
  <si>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</si>
  <si>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</si>
  <si>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</si>
  <si>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</si>
  <si>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</si>
  <si>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</si>
  <si>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</si>
  <si>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</si>
  <si>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</si>
  <si>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</si>
  <si>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</si>
  <si>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</si>
  <si>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</si>
  <si>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</si>
  <si>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</si>
  <si>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</si>
  <si>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</si>
  <si>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</si>
  <si>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</si>
  <si>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</si>
  <si>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</si>
  <si>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</si>
  <si>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</si>
  <si>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</si>
  <si>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</si>
  <si>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</si>
  <si>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</si>
  <si>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</si>
  <si>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</si>
  <si>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</si>
  <si>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</si>
  <si>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</si>
  <si>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</si>
  <si>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</si>
  <si>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</si>
  <si>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</si>
  <si>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</si>
  <si>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</si>
  <si>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</si>
  <si>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</si>
  <si>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</si>
  <si>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</si>
  <si>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</si>
  <si>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</si>
  <si>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</si>
  <si>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</si>
  <si>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</si>
  <si>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</si>
  <si>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</si>
  <si>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</si>
  <si>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</si>
  <si>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</si>
  <si>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</si>
  <si>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</si>
  <si>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</si>
  <si>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</si>
  <si>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</si>
  <si>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</si>
  <si>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</si>
  <si>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</si>
  <si>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</si>
  <si>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</si>
  <si>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</si>
  <si>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</si>
  <si>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</si>
  <si>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</si>
  <si>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</si>
  <si>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</si>
  <si>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</si>
  <si>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</si>
  <si>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</si>
  <si>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</si>
  <si>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</si>
  <si>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</si>
  <si>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</si>
  <si>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</si>
  <si>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</si>
  <si>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</si>
  <si>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</si>
  <si>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</si>
  <si>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</si>
  <si>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</si>
  <si>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</si>
  <si>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</si>
  <si>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</si>
  <si>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</si>
  <si>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</si>
  <si>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</si>
  <si>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</si>
  <si>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</si>
  <si>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</si>
  <si>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</si>
  <si>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</si>
  <si>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</si>
  <si>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</si>
  <si>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</si>
  <si>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</si>
  <si>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</si>
  <si>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</si>
  <si>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</si>
  <si>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</si>
  <si>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</si>
  <si>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</si>
  <si>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</si>
  <si>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</si>
  <si>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</si>
  <si>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</si>
  <si>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</si>
  <si>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</si>
  <si>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</si>
  <si>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</si>
  <si>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</si>
  <si>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</si>
  <si>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</si>
  <si>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</si>
  <si>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</si>
  <si>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</si>
  <si>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</si>
  <si>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</si>
  <si>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</si>
  <si>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</si>
  <si>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</si>
  <si>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</si>
  <si>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</si>
  <si>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</si>
  <si>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</si>
  <si>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</si>
  <si>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</si>
  <si>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</si>
  <si>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</si>
  <si>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</si>
  <si>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</si>
  <si>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</si>
  <si>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</si>
  <si>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</si>
  <si>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</si>
  <si>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</si>
  <si>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</si>
  <si>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</si>
  <si>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</si>
  <si>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</si>
  <si>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</si>
  <si>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</si>
  <si>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</si>
  <si>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</si>
  <si>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</si>
  <si>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</si>
  <si>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</si>
  <si>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</si>
  <si>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</si>
  <si>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</si>
  <si>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</si>
  <si>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</si>
  <si>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</si>
  <si>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</si>
  <si>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</si>
  <si>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</si>
  <si>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</si>
  <si>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</si>
  <si>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</si>
  <si>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</si>
  <si>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</si>
  <si>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</si>
  <si>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</si>
  <si>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</si>
  <si>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</si>
  <si>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</si>
  <si>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</si>
  <si>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</si>
  <si>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</si>
  <si>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</si>
  <si>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</si>
  <si>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</si>
  <si>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</si>
  <si>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</si>
  <si>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</si>
  <si>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</si>
  <si>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</si>
  <si>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</si>
  <si>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</si>
  <si>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</si>
  <si>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</si>
  <si>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</si>
  <si>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</si>
  <si>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</si>
  <si>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</si>
  <si>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</si>
  <si>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</si>
  <si>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</si>
  <si>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</si>
  <si>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</si>
  <si>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</si>
  <si>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</si>
  <si>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</si>
  <si>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</si>
  <si>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</si>
  <si>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</si>
  <si>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</si>
  <si>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</si>
  <si>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</si>
  <si>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</si>
  <si>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</si>
  <si>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</si>
  <si>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</si>
  <si>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</si>
  <si>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</si>
  <si>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</si>
  <si>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</si>
  <si>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</si>
  <si>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</si>
  <si>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</si>
  <si>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</si>
  <si>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</si>
  <si>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</si>
  <si>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</si>
  <si>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</si>
  <si>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</si>
  <si>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</si>
  <si>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</si>
  <si>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</si>
  <si>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</si>
  <si>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</si>
  <si>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</si>
  <si>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</si>
  <si>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</si>
  <si>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</si>
  <si>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</si>
  <si>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</si>
  <si>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</si>
  <si>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</si>
  <si>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</si>
  <si>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</si>
  <si>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</si>
  <si>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</si>
  <si>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</si>
  <si>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</si>
  <si>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</si>
  <si>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</si>
  <si>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</si>
  <si>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</si>
  <si>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</si>
  <si>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</si>
  <si>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</si>
  <si>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</si>
  <si>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</si>
  <si>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</si>
  <si>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</si>
  <si>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</si>
  <si>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</si>
  <si>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</si>
  <si>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</si>
  <si>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</si>
  <si>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</si>
  <si>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</si>
  <si>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</si>
  <si>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</si>
  <si>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</si>
  <si>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</si>
  <si>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</si>
  <si>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</si>
  <si>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</si>
  <si>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</si>
  <si>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</si>
  <si>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</si>
  <si>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</si>
  <si>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</si>
  <si>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</si>
  <si>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</si>
  <si>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</si>
  <si>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</si>
  <si>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</si>
  <si>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</si>
  <si>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</si>
  <si>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</si>
  <si>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</si>
  <si>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</si>
  <si>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</si>
  <si>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</si>
  <si>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</si>
  <si>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</si>
  <si>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</si>
  <si>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</si>
  <si>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</si>
  <si>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</si>
  <si>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</si>
  <si>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</si>
  <si>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</si>
  <si>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</si>
  <si>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</si>
  <si>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</si>
  <si>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</si>
  <si>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</si>
  <si>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</si>
  <si>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</si>
  <si>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</si>
  <si>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</si>
  <si>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</si>
  <si>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</si>
  <si>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</si>
  <si>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</si>
  <si>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</si>
  <si>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</si>
  <si>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</si>
  <si>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</si>
  <si>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</si>
  <si>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</si>
  <si>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</si>
  <si>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</si>
  <si>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</si>
  <si>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</si>
  <si>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</si>
  <si>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</si>
  <si>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</si>
  <si>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</si>
  <si>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</si>
  <si>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</si>
  <si>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</si>
  <si>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</si>
  <si>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</si>
  <si>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</si>
  <si>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</si>
  <si>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</si>
  <si>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</si>
  <si>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</si>
  <si>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</si>
  <si>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</si>
  <si>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</si>
  <si>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</si>
  <si>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</si>
  <si>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</si>
  <si>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</si>
  <si>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</si>
  <si>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</si>
  <si>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</si>
  <si>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</si>
  <si>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</si>
  <si>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</si>
  <si>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</si>
  <si>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</si>
  <si>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</si>
  <si>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</si>
  <si>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</si>
  <si>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</si>
  <si>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</si>
  <si>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</si>
  <si>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</si>
  <si>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</si>
  <si>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</si>
  <si>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</si>
  <si>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</si>
  <si>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</si>
  <si>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</si>
  <si>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</si>
  <si>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</si>
  <si>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>Stock disponible salvo venta previa</t>
  </si>
  <si>
    <t xml:space="preserve">76.023.433-8 </t>
  </si>
  <si>
    <t>GENERA INDUSTRIAL</t>
  </si>
  <si>
    <t>CAMILA REYES</t>
  </si>
  <si>
    <t>Manometro 4” con glicerina, con brida MOG 0-100PSI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</si>
</sst>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3113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644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 t="str">
        <f>VLOOKUP(D4,CLIENTES,4,FALSE)</f>
        <v xml:space="preserve">CARMEN 935 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Casagrande Motori Limitada</v>
      </c>
      <c r="E6" s="37" t="s">
        <v>7</v>
      </c>
      <c r="F6" s="125" t="str">
        <f>VLOOKUP(D4,CLIENTES,5,FALSE)</f>
        <v>SANTIAGO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MANTENIMIENTO Y REPARACION DE VEHICULOS AUTOMORES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Claudia Gonzalez</v>
      </c>
      <c r="M7" s="112"/>
      <c r="N7" s="112"/>
    </row>
    <row r="8" spans="2:21" ht="15.75" thickBot="1" x14ac:dyDescent="0.3">
      <c r="B8" s="129" t="s">
        <v>26</v>
      </c>
      <c r="C8" s="122"/>
      <c r="D8" s="91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42276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6" t="s">
        <v>22</v>
      </c>
      <c r="D10" s="127"/>
      <c r="E10" s="12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4"/>
      <c r="M10" s="114"/>
      <c r="N10" s="94"/>
      <c r="O10" s="92"/>
      <c r="P10" s="26" t="s">
        <v>16</v>
      </c>
      <c r="Q10" s="25" t="s">
        <v>18</v>
      </c>
      <c r="R10" s="27" t="s">
        <v>19</v>
      </c>
      <c r="S10" s="99" t="s">
        <v>808</v>
      </c>
      <c r="T10" s="78"/>
      <c r="U10" s="78"/>
    </row>
    <row r="11" spans="2:21" ht="15" customHeight="1" x14ac:dyDescent="0.25">
      <c r="B11" s="102">
        <v>1</v>
      </c>
      <c r="C11" s="115" t="s">
        <v>822</v>
      </c>
      <c r="D11" s="116"/>
      <c r="E11" s="117"/>
      <c r="F11" s="103">
        <v>2</v>
      </c>
      <c r="G11" s="103" t="s">
        <v>21</v>
      </c>
      <c r="H11" s="104">
        <f>VLOOKUP(B11,COTIZADO,8,FALSE)</f>
        <v>24480</v>
      </c>
      <c r="I11" s="105">
        <v>0</v>
      </c>
      <c r="J11" s="106">
        <f t="shared" ref="J11:J28" si="0">F11*H11*(1-I11/100)</f>
        <v>48960</v>
      </c>
      <c r="K11" s="28">
        <v>1</v>
      </c>
      <c r="L11" s="84">
        <f>19200*(1-0.15)</f>
        <v>16320</v>
      </c>
      <c r="N11" s="95"/>
      <c r="O11" s="96"/>
      <c r="P11" s="87">
        <v>1.5</v>
      </c>
      <c r="Q11" s="88">
        <f>L11</f>
        <v>16320</v>
      </c>
      <c r="R11" s="89">
        <f>Q11*P11</f>
        <v>24480</v>
      </c>
    </row>
    <row r="12" spans="2:21" ht="15" customHeight="1" x14ac:dyDescent="0.25">
      <c r="B12" s="110">
        <v>2</v>
      </c>
      <c r="C12" s="115"/>
      <c r="D12" s="116"/>
      <c r="E12" s="117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O12" s="96"/>
      <c r="P12" s="87">
        <v>1.5</v>
      </c>
      <c r="Q12" s="88">
        <f>L12</f>
        <v>0</v>
      </c>
      <c r="R12" s="89">
        <f t="shared" ref="R12:R28" si="2">Q12*P12</f>
        <v>0</v>
      </c>
    </row>
    <row r="13" spans="2:21" ht="15" customHeight="1" x14ac:dyDescent="0.25">
      <c r="B13" s="133">
        <v>3</v>
      </c>
      <c r="C13" s="130"/>
      <c r="D13" s="131"/>
      <c r="E13" s="132"/>
      <c r="F13" s="113"/>
      <c r="G13" s="113"/>
      <c r="H13" s="134">
        <f t="shared" si="1"/>
        <v>0</v>
      </c>
      <c r="I13" s="135">
        <v>0</v>
      </c>
      <c r="J13" s="136">
        <f t="shared" si="0"/>
        <v>0</v>
      </c>
      <c r="K13" s="28">
        <v>3</v>
      </c>
      <c r="O13" s="96"/>
      <c r="P13" s="87">
        <v>1.5</v>
      </c>
      <c r="Q13" s="88">
        <f t="shared" ref="Q13:Q15" si="3">L13</f>
        <v>0</v>
      </c>
      <c r="R13" s="89">
        <f t="shared" si="2"/>
        <v>0</v>
      </c>
    </row>
    <row r="14" spans="2:21" x14ac:dyDescent="0.25">
      <c r="B14" s="110">
        <v>4</v>
      </c>
      <c r="C14" s="115"/>
      <c r="D14" s="116"/>
      <c r="E14" s="117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N14" s="112"/>
      <c r="O14" s="96"/>
      <c r="P14" s="87">
        <v>1.5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5"/>
      <c r="D15" s="116"/>
      <c r="E15" s="117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84"/>
      <c r="N15" s="84"/>
      <c r="O15" s="96"/>
      <c r="P15" s="87">
        <v>1.5</v>
      </c>
      <c r="Q15" s="88">
        <f t="shared" si="3"/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5"/>
      <c r="D16" s="116"/>
      <c r="E16" s="117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:Q18" si="4">L16</f>
        <v>0</v>
      </c>
      <c r="R16" s="89">
        <f t="shared" si="2"/>
        <v>0</v>
      </c>
    </row>
    <row r="17" spans="2:19" x14ac:dyDescent="0.25">
      <c r="B17" s="110">
        <v>7</v>
      </c>
      <c r="C17" s="115"/>
      <c r="D17" s="116"/>
      <c r="E17" s="117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si="4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5"/>
      <c r="D18" s="116"/>
      <c r="E18" s="117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L18" s="112"/>
      <c r="M18" s="95"/>
      <c r="N18" s="96"/>
      <c r="O18" s="96"/>
      <c r="P18" s="87">
        <v>1.5</v>
      </c>
      <c r="Q18" s="88">
        <f t="shared" si="4"/>
        <v>0</v>
      </c>
      <c r="R18" s="90">
        <f t="shared" si="2"/>
        <v>0</v>
      </c>
      <c r="S18" s="84"/>
    </row>
    <row r="19" spans="2:19" ht="15" customHeight="1" x14ac:dyDescent="0.25">
      <c r="B19" s="110">
        <v>9</v>
      </c>
      <c r="C19" s="115"/>
      <c r="D19" s="116"/>
      <c r="E19" s="117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ref="Q19:Q28" si="5">L19</f>
        <v>0</v>
      </c>
      <c r="R19" s="89">
        <f t="shared" si="2"/>
        <v>0</v>
      </c>
    </row>
    <row r="20" spans="2:19" x14ac:dyDescent="0.25">
      <c r="B20" s="110">
        <v>10</v>
      </c>
      <c r="C20" s="115"/>
      <c r="D20" s="116"/>
      <c r="E20" s="117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5"/>
        <v>0</v>
      </c>
      <c r="R20" s="89">
        <f t="shared" si="2"/>
        <v>0</v>
      </c>
    </row>
    <row r="21" spans="2:19" x14ac:dyDescent="0.25">
      <c r="B21" s="110">
        <v>11</v>
      </c>
      <c r="C21" s="115"/>
      <c r="D21" s="116"/>
      <c r="E21" s="117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5"/>
        <v>0</v>
      </c>
      <c r="R21" s="89">
        <f t="shared" si="2"/>
        <v>0</v>
      </c>
    </row>
    <row r="22" spans="2:19" x14ac:dyDescent="0.25">
      <c r="B22" s="110">
        <v>12</v>
      </c>
      <c r="C22" s="115"/>
      <c r="D22" s="116"/>
      <c r="E22" s="117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N22" s="96"/>
      <c r="P22" s="87">
        <v>1.5</v>
      </c>
      <c r="Q22" s="88">
        <f t="shared" si="5"/>
        <v>0</v>
      </c>
      <c r="R22" s="89">
        <f t="shared" si="2"/>
        <v>0</v>
      </c>
    </row>
    <row r="23" spans="2:19" x14ac:dyDescent="0.25">
      <c r="B23" s="110">
        <v>13</v>
      </c>
      <c r="C23" s="115"/>
      <c r="D23" s="116"/>
      <c r="E23" s="117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O23" s="96"/>
      <c r="P23" s="87">
        <v>1</v>
      </c>
      <c r="Q23" s="88">
        <f t="shared" si="5"/>
        <v>0</v>
      </c>
      <c r="R23" s="89">
        <f t="shared" si="2"/>
        <v>0</v>
      </c>
    </row>
    <row r="24" spans="2:19" x14ac:dyDescent="0.25">
      <c r="B24" s="110">
        <v>14</v>
      </c>
      <c r="C24" s="115"/>
      <c r="D24" s="116"/>
      <c r="E24" s="117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6"/>
      <c r="N24" s="96"/>
      <c r="O24" s="96"/>
      <c r="P24" s="87">
        <v>1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5"/>
      <c r="D25" s="116"/>
      <c r="E25" s="117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5"/>
      <c r="D26" s="116"/>
      <c r="E26" s="117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</v>
      </c>
      <c r="Q26" s="88">
        <f t="shared" si="5"/>
        <v>0</v>
      </c>
      <c r="R26" s="89">
        <f t="shared" si="2"/>
        <v>0</v>
      </c>
      <c r="S26" s="84">
        <v>578</v>
      </c>
    </row>
    <row r="27" spans="2:19" x14ac:dyDescent="0.25">
      <c r="B27" s="110">
        <v>17</v>
      </c>
      <c r="C27" s="115"/>
      <c r="D27" s="116"/>
      <c r="E27" s="117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</v>
      </c>
      <c r="Q27" s="88">
        <f t="shared" si="5"/>
        <v>0</v>
      </c>
      <c r="R27" s="89">
        <f t="shared" si="2"/>
        <v>0</v>
      </c>
      <c r="S27" s="84">
        <v>1584</v>
      </c>
    </row>
    <row r="28" spans="2:19" ht="15.75" thickBot="1" x14ac:dyDescent="0.3">
      <c r="B28" s="110">
        <v>18</v>
      </c>
      <c r="C28" s="118"/>
      <c r="D28" s="119"/>
      <c r="E28" s="120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</v>
      </c>
      <c r="Q28" s="88">
        <f t="shared" si="5"/>
        <v>0</v>
      </c>
      <c r="R28" s="89">
        <f t="shared" si="2"/>
        <v>0</v>
      </c>
      <c r="S28" s="84">
        <v>2272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48960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818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1"/>
      <c r="E31" s="122"/>
      <c r="F31" s="66"/>
      <c r="G31" s="67" t="s">
        <v>4</v>
      </c>
      <c r="H31" s="60"/>
      <c r="I31" s="68"/>
      <c r="J31" s="65">
        <f>J29-J30</f>
        <v>48960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9302.4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58262.400000000001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" activePane="bottomLeft" state="frozen"/>
      <selection activeCell="B1" sqref="B1"/>
      <selection pane="bottomLeft" activeCell="B22" sqref="B2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hidden="1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hidden="1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hidden="1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hidden="1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hidden="1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hidden="1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hidden="1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hidden="1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803</v>
      </c>
      <c r="C169" s="111" t="s">
        <v>802</v>
      </c>
      <c r="D169" t="s">
        <v>804</v>
      </c>
      <c r="E169" t="s">
        <v>800</v>
      </c>
      <c r="F169" t="s">
        <v>27</v>
      </c>
      <c r="G169" t="s">
        <v>31</v>
      </c>
      <c r="I169" t="s">
        <v>801</v>
      </c>
      <c r="M169" t="s">
        <v>568</v>
      </c>
    </row>
    <row r="170" spans="1:13" hidden="1" x14ac:dyDescent="0.25">
      <c r="A170">
        <v>173</v>
      </c>
      <c r="B170" s="30" t="s">
        <v>807</v>
      </c>
      <c r="C170" s="111" t="s">
        <v>805</v>
      </c>
      <c r="I170" t="s">
        <v>806</v>
      </c>
      <c r="M170" t="s">
        <v>568</v>
      </c>
    </row>
    <row r="171" spans="1:13" hidden="1" x14ac:dyDescent="0.25">
      <c r="A171">
        <v>174</v>
      </c>
      <c r="B171" s="30" t="s">
        <v>810</v>
      </c>
      <c r="C171" s="111" t="s">
        <v>809</v>
      </c>
      <c r="E171" t="s">
        <v>811</v>
      </c>
      <c r="F171" t="s">
        <v>812</v>
      </c>
      <c r="I171" t="s">
        <v>813</v>
      </c>
      <c r="M171" t="s">
        <v>568</v>
      </c>
    </row>
    <row r="172" spans="1:13" hidden="1" x14ac:dyDescent="0.25">
      <c r="A172">
        <v>175</v>
      </c>
      <c r="B172" s="30" t="s">
        <v>814</v>
      </c>
      <c r="C172" s="111" t="s">
        <v>815</v>
      </c>
      <c r="E172" t="s">
        <v>816</v>
      </c>
      <c r="F172" t="s">
        <v>45</v>
      </c>
      <c r="G172" t="s">
        <v>31</v>
      </c>
      <c r="I172" t="s">
        <v>817</v>
      </c>
      <c r="M172" t="s">
        <v>568</v>
      </c>
    </row>
    <row r="173" spans="1:13" hidden="1" x14ac:dyDescent="0.25">
      <c r="A173">
        <v>176</v>
      </c>
      <c r="B173" s="30" t="s">
        <v>819</v>
      </c>
      <c r="C173" s="111" t="s">
        <v>820</v>
      </c>
      <c r="G173" t="s">
        <v>31</v>
      </c>
      <c r="I173" t="s">
        <v>821</v>
      </c>
      <c r="M173" t="s">
        <v>568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Casagrande Motori Limita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2015-09-25T14:57:14Z</cp:lastPrinted>
  <dcterms:created xsi:type="dcterms:W3CDTF">2013-07-12T05:01:37Z</dcterms:created>
  <dcterms:modified xsi:type="dcterms:W3CDTF">2015-09-29T13:51:39Z</dcterms:modified>
</cp:coreProperties>
</file>