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5" i="1" l="1"/>
  <c r="Q14" i="1" l="1"/>
  <c r="Q12" i="1" l="1"/>
  <c r="Q13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11" i="1" l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<sst xmlns="http://schemas.openxmlformats.org/spreadsheetml/2006/main" count="1220" uniqueCount="827">
  <si>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</si>
  <si>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</si>
  <si>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</si>
  <si>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</si>
  <si>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</si>
  <si>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</si>
  <si>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</si>
  <si>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</si>
  <si>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</si>
  <si>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</si>
  <si>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</si>
  <si>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</si>
  <si>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</si>
  <si>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</si>
  <si>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</si>
  <si>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</si>
  <si>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</si>
  <si>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</si>
  <si>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</si>
  <si>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</si>
  <si>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</si>
  <si>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</si>
  <si>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</si>
  <si>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</si>
  <si>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</si>
  <si>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</si>
  <si>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</si>
  <si>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</si>
  <si>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</si>
  <si>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</si>
  <si>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</si>
  <si>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</si>
  <si>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</si>
  <si>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</si>
  <si>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</si>
  <si>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</si>
  <si>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</si>
  <si>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</si>
  <si>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</si>
  <si>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</si>
  <si>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</si>
  <si>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</si>
  <si>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</si>
  <si>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</si>
  <si>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</si>
  <si>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</si>
  <si>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</si>
  <si>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</si>
  <si>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</si>
  <si>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</si>
  <si>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</si>
  <si>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</si>
  <si>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</si>
  <si>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</si>
  <si>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</si>
  <si>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</si>
  <si>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</si>
  <si>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</si>
  <si>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</si>
  <si>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</si>
  <si>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</si>
  <si>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</si>
  <si>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</si>
  <si>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</si>
  <si>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</si>
  <si>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</si>
  <si>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</si>
  <si>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</si>
  <si>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</si>
  <si>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</si>
  <si>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</si>
  <si>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</si>
  <si>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</si>
  <si>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</si>
  <si>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</si>
  <si>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</si>
  <si>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</si>
  <si>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</si>
  <si>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</si>
  <si>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</si>
  <si>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</si>
  <si>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</si>
  <si>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</si>
  <si>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</si>
  <si>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</si>
  <si>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</si>
  <si>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</si>
  <si>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</si>
  <si>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</si>
  <si>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</si>
  <si>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</si>
  <si>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</si>
  <si>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</si>
  <si>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</si>
  <si>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</si>
  <si>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</si>
  <si>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</si>
  <si>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</si>
  <si>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</si>
  <si>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</si>
  <si>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</si>
  <si>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</si>
  <si>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</si>
  <si>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</si>
  <si>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</si>
  <si>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</si>
  <si>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</si>
  <si>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</si>
  <si>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</si>
  <si>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</si>
  <si>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</si>
  <si>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</si>
  <si>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</si>
  <si>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</si>
  <si>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</si>
  <si>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</si>
  <si>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</si>
  <si>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</si>
  <si>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</si>
  <si>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</si>
  <si>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</si>
  <si>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</si>
  <si>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</si>
  <si>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</si>
  <si>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</si>
  <si>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</si>
  <si>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</si>
  <si>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</si>
  <si>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</si>
  <si>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</si>
  <si>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</si>
  <si>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</si>
  <si>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</si>
  <si>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</si>
  <si>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</si>
  <si>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</si>
  <si>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</si>
  <si>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</si>
  <si>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</si>
  <si>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</si>
  <si>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</si>
  <si>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</si>
  <si>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</si>
  <si>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</si>
  <si>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</si>
  <si>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</si>
  <si>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</si>
  <si>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</si>
  <si>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</si>
  <si>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</si>
  <si>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</si>
  <si>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</si>
  <si>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</si>
  <si>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</si>
  <si>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</si>
  <si>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</si>
  <si>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</si>
  <si>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</si>
  <si>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</si>
  <si>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</si>
  <si>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</si>
  <si>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</si>
  <si>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</si>
  <si>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</si>
  <si>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</si>
  <si>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</si>
  <si>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</si>
  <si>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</si>
  <si>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</si>
  <si>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</si>
  <si>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</si>
  <si>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</si>
  <si>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</si>
  <si>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</si>
  <si>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</si>
  <si>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</si>
  <si>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</si>
  <si>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</si>
  <si>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</si>
  <si>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</si>
  <si>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</si>
  <si>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</si>
  <si>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</si>
  <si>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</si>
  <si>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</si>
  <si>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</si>
  <si>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</si>
  <si>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</si>
  <si>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</si>
  <si>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</si>
  <si>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</si>
  <si>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</si>
  <si>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</si>
  <si>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</si>
  <si>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</si>
  <si>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</si>
  <si>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</si>
  <si>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</si>
  <si>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</si>
  <si>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</si>
  <si>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</si>
  <si>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</si>
  <si>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</si>
  <si>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</si>
  <si>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</si>
  <si>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</si>
  <si>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</si>
  <si>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</si>
  <si>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</si>
  <si>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</si>
  <si>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</si>
  <si>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</si>
  <si>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</si>
  <si>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</si>
  <si>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</si>
  <si>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</si>
  <si>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</si>
  <si>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</si>
  <si>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</si>
  <si>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</si>
  <si>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</si>
  <si>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</si>
  <si>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</si>
  <si>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</si>
  <si>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</si>
  <si>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</si>
  <si>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</si>
  <si>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</si>
  <si>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</si>
  <si>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</si>
  <si>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</si>
  <si>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</si>
  <si>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</si>
  <si>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</si>
  <si>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</si>
  <si>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</si>
  <si>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</si>
  <si>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</si>
  <si>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</si>
  <si>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</si>
  <si>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</si>
  <si>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</si>
  <si>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</si>
  <si>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</si>
  <si>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</si>
  <si>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</si>
  <si>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</si>
  <si>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</si>
  <si>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</si>
  <si>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</si>
  <si>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</si>
  <si>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</si>
  <si>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</si>
  <si>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</si>
  <si>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</si>
  <si>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</si>
  <si>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</si>
  <si>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</si>
  <si>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</si>
  <si>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</si>
  <si>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</si>
  <si>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</si>
  <si>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</si>
  <si>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</si>
  <si>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</si>
  <si>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</si>
  <si>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</si>
  <si>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</si>
  <si>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</si>
  <si>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</si>
  <si>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</si>
  <si>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</si>
  <si>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</si>
  <si>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</si>
  <si>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</si>
  <si>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</si>
  <si>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</si>
  <si>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</si>
  <si>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</si>
  <si>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</si>
  <si>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</si>
  <si>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</si>
  <si>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</si>
  <si>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</si>
  <si>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</si>
  <si>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</si>
  <si>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</si>
  <si>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</si>
  <si>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</si>
  <si>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</si>
  <si>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</si>
  <si>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</si>
  <si>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</si>
  <si>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</si>
  <si>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</si>
  <si>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</si>
  <si>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</si>
  <si>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</si>
  <si>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</si>
  <si>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</si>
  <si>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</si>
  <si>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</si>
  <si>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</si>
  <si>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</si>
  <si>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</si>
  <si>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</si>
  <si>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</si>
  <si>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</si>
  <si>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</si>
  <si>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</si>
  <si>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</si>
  <si>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</si>
  <si>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</si>
  <si>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</si>
  <si>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</si>
  <si>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</si>
  <si>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</si>
  <si>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</si>
  <si>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</si>
  <si>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</si>
  <si>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</si>
  <si>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</si>
  <si>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</si>
  <si>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</si>
  <si>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</si>
  <si>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</si>
  <si>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</si>
  <si>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</si>
  <si>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</si>
  <si>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</si>
  <si>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</si>
  <si>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</si>
  <si>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</si>
  <si>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</si>
  <si>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</si>
  <si>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</si>
  <si>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</si>
  <si>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</si>
  <si>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</si>
  <si>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</si>
  <si>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</si>
  <si>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</si>
  <si>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</si>
  <si>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</si>
  <si>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</si>
  <si>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</si>
  <si>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</si>
  <si>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</si>
  <si>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</si>
  <si>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</si>
  <si>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</si>
  <si>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</si>
  <si>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</si>
  <si>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</si>
  <si>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</si>
  <si>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</si>
  <si>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</si>
  <si>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</si>
  <si>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</si>
  <si>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</si>
  <si>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</si>
  <si>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</si>
  <si>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</si>
  <si>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</si>
  <si>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</si>
  <si>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</si>
  <si>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</si>
  <si>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</si>
  <si>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</si>
  <si>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</si>
  <si>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</si>
  <si>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</si>
  <si>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</si>
  <si>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</si>
  <si>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</si>
  <si>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</si>
  <si>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</si>
  <si>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</si>
  <si>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</si>
  <si>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</si>
  <si>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</si>
  <si>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</si>
  <si>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</si>
  <si>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</si>
  <si>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</si>
  <si>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</si>
  <si>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</si>
  <si>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</si>
  <si>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</si>
  <si>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</si>
  <si>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</si>
  <si>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</si>
  <si>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</si>
  <si>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</si>
  <si>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</si>
  <si>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</si>
  <si>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</si>
  <si>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</si>
  <si>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</si>
  <si>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</si>
  <si>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</si>
  <si>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</si>
  <si>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</si>
  <si>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</si>
  <si>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</si>
  <si>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</si>
  <si>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</si>
  <si>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</si>
  <si>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</si>
  <si>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</si>
  <si>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</si>
  <si>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</si>
  <si>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</si>
  <si>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</si>
  <si>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</si>
  <si>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</si>
  <si>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</si>
  <si>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</si>
  <si>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</si>
  <si>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</si>
  <si>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</si>
  <si>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</si>
  <si>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</si>
  <si>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</si>
  <si>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</si>
  <si>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</si>
  <si>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</si>
  <si>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</si>
  <si>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</si>
  <si>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</si>
  <si>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</si>
  <si>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</si>
  <si>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</si>
  <si>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</si>
  <si>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</si>
  <si>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</si>
  <si>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</si>
  <si>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</si>
  <si>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</si>
  <si>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</si>
  <si>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</si>
  <si>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</si>
  <si>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</si>
  <si>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</si>
  <si>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</si>
  <si>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</si>
  <si>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</si>
  <si>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</si>
  <si>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</si>
  <si>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</si>
  <si>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</si>
  <si>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</si>
  <si>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</si>
  <si>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</si>
  <si>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</si>
  <si>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</si>
  <si>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</si>
  <si>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</si>
  <si>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</si>
  <si>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</si>
  <si>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</si>
  <si>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</si>
  <si>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</si>
  <si>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</si>
  <si>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</si>
  <si>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</si>
  <si>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</si>
  <si>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</si>
  <si>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</si>
  <si>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</si>
  <si>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</si>
  <si>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</si>
  <si>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</si>
  <si>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</si>
  <si>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</si>
  <si>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</si>
  <si>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</si>
  <si>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</si>
  <si>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</si>
  <si>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</si>
  <si>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</si>
  <si>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</si>
  <si>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</si>
  <si>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</si>
  <si>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</si>
  <si>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</si>
  <si>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</si>
  <si>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</si>
  <si>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</si>
  <si>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</si>
  <si>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</si>
  <si>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</si>
  <si>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</si>
  <si>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</si>
  <si>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</si>
  <si>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</si>
  <si>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</si>
  <si>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</si>
  <si>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</si>
  <si>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</si>
  <si>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</si>
  <si>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</si>
  <si>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</si>
  <si>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</si>
  <si>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</si>
  <si>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</si>
  <si>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</si>
  <si>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</si>
  <si>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</si>
  <si>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</si>
  <si>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</si>
  <si>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</si>
  <si>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</si>
  <si>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</si>
  <si>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</si>
  <si>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</si>
  <si>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</si>
  <si>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</si>
  <si>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</si>
  <si>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</si>
  <si>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</si>
  <si>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</si>
  <si>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</si>
  <si>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</si>
  <si>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</si>
  <si>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</si>
  <si>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</si>
  <si>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</si>
  <si>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</si>
  <si>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</si>
  <si>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</si>
  <si>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</si>
  <si>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</si>
  <si>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</si>
  <si>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</si>
  <si>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</si>
  <si>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</si>
  <si>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</si>
  <si>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</si>
  <si>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</si>
  <si>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</si>
  <si>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</si>
  <si>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</si>
  <si>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</si>
  <si>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</si>
  <si>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</si>
  <si>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</si>
  <si>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</si>
  <si>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</si>
  <si>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</si>
  <si>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</si>
  <si>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</si>
  <si>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</si>
  <si>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</si>
  <si>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</si>
  <si>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</si>
  <si>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</si>
  <si>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</si>
  <si>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</si>
  <si>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</si>
  <si>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</si>
  <si>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</si>
  <si>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</si>
  <si>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</si>
  <si>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</si>
  <si>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</si>
  <si>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</si>
  <si>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</si>
  <si>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</si>
  <si>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</si>
  <si>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</si>
  <si>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</si>
  <si>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</si>
  <si>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</si>
  <si>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</si>
  <si>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</si>
  <si>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</si>
  <si>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</si>
  <si>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</si>
  <si>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</si>
  <si>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</si>
  <si>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</si>
  <si>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</si>
  <si>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</si>
  <si>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</si>
  <si>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</si>
  <si>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</si>
  <si>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</si>
  <si>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</si>
  <si>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</si>
  <si>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</si>
  <si>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</si>
  <si>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</si>
  <si>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</si>
  <si>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</si>
  <si>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</si>
  <si>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</si>
  <si>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</si>
  <si>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</si>
  <si>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</si>
  <si>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</si>
  <si>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</si>
  <si>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</si>
  <si>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</si>
  <si>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</si>
  <si>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</si>
  <si>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</si>
  <si>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</si>
  <si>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</si>
  <si>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</si>
  <si>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</si>
  <si>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</si>
  <si>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</si>
  <si>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</si>
  <si>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</si>
  <si>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</si>
  <si>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</si>
  <si>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</si>
  <si>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</si>
  <si>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</si>
  <si>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</si>
  <si>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</si>
  <si>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</si>
  <si>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</si>
  <si>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</si>
  <si>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</si>
  <si>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</si>
  <si>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</si>
  <si>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</si>
  <si>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</si>
  <si>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</si>
  <si>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</si>
  <si>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</si>
  <si>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</si>
  <si>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</si>
  <si>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</si>
  <si>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</si>
  <si>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</si>
  <si>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</si>
  <si>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</si>
  <si>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</si>
  <si>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</si>
  <si>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</si>
  <si>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</si>
  <si>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</si>
  <si>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</si>
  <si>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</si>
  <si>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</si>
  <si>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</si>
  <si>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</si>
  <si>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</si>
  <si>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</si>
  <si>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</si>
  <si>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</si>
  <si>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</si>
  <si>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</si>
  <si>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</si>
  <si>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</si>
  <si>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</si>
  <si>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</si>
  <si>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</si>
  <si>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</si>
  <si>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</si>
  <si>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</si>
  <si>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</si>
  <si>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</si>
  <si>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</si>
  <si>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</si>
  <si>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</si>
  <si>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</si>
  <si>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</si>
  <si>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</si>
  <si>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</si>
  <si>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</si>
  <si>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</si>
  <si>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</si>
  <si>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</si>
  <si>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</si>
  <si>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</si>
  <si>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</si>
  <si>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</si>
  <si>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</si>
  <si>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</si>
  <si>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</si>
  <si>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</si>
  <si>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</si>
  <si>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</si>
  <si>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</si>
  <si>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</si>
  <si>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</si>
  <si>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</si>
  <si>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</si>
  <si>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</si>
  <si>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</si>
  <si>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</si>
  <si>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</si>
  <si>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</si>
  <si>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</si>
  <si>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</si>
  <si>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</si>
  <si>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</si>
  <si>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</si>
  <si>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</si>
  <si>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</si>
  <si>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</si>
  <si>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</si>
  <si>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</si>
  <si>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</si>
  <si>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</si>
  <si>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</si>
  <si>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</si>
  <si>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</si>
  <si>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</si>
  <si>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</si>
  <si>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</si>
  <si>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</si>
  <si>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</si>
  <si>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</si>
  <si>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</si>
  <si>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</si>
  <si>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</si>
  <si>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</si>
  <si>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</si>
  <si>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</si>
  <si>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</si>
  <si>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</si>
  <si>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</si>
  <si>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</si>
  <si>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</si>
  <si>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</si>
  <si>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</si>
  <si>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</si>
  <si>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</si>
  <si>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</si>
  <si>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</si>
  <si>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</si>
  <si>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</si>
  <si>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</si>
  <si>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</si>
  <si>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</si>
  <si>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</si>
  <si>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</si>
  <si>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</si>
  <si>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</si>
  <si>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</si>
  <si>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</si>
  <si>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</si>
  <si>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</si>
  <si>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</si>
  <si>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</si>
  <si>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</si>
  <si>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</si>
  <si>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</si>
  <si>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</si>
  <si>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</si>
  <si>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</si>
  <si>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</si>
  <si>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</si>
  <si>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</si>
  <si>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</si>
  <si>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</si>
  <si>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</si>
  <si>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</si>
  <si>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</si>
  <si>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</si>
  <si>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</si>
  <si>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</si>
  <si>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</si>
  <si>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</si>
  <si>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</si>
  <si>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</si>
  <si>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</si>
  <si>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</si>
  <si>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</si>
  <si>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</si>
  <si>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</si>
  <si>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</si>
  <si>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</si>
  <si>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</si>
  <si>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</si>
  <si>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</si>
  <si>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</si>
  <si>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</si>
  <si>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</si>
  <si>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</si>
  <si>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</si>
  <si>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</si>
  <si>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</si>
  <si>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</si>
  <si>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</si>
  <si>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</si>
  <si>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</si>
  <si>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</si>
  <si>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</si>
  <si>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</si>
  <si>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</si>
  <si>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</si>
  <si>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</si>
  <si>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</si>
  <si>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</si>
  <si>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</si>
  <si>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</si>
  <si>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</si>
  <si>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</si>
  <si>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</si>
  <si>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</si>
  <si>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</si>
  <si>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</si>
  <si>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AYAGON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</si>
  <si>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</si>
  <si>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</si>
  <si>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</si>
  <si>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</si>
  <si>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</si>
  <si>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</si>
  <si>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</si>
  <si>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</si>
  <si>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</si>
  <si>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>UNION TUBO 6MM</t>
  </si>
  <si>
    <t>UNION TUBO 8MM</t>
  </si>
  <si>
    <t>UNION TUBO 10MM</t>
  </si>
  <si>
    <t>UNION TUBO 12MM</t>
  </si>
  <si>
    <t>METRO</t>
  </si>
  <si>
    <t>TUBO DE POLIURETANO DE 6MM</t>
  </si>
  <si>
    <t>TUBO DE POLIURETANO DE 8MM</t>
  </si>
  <si>
    <t>TUBO DE POLIURETANO DE 10MM</t>
  </si>
  <si>
    <t>TUBO DE POLIURETANO DE 12MM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</si>
</sst>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2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08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3084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200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5" t="str">
        <f>VLOOKUP(D4,CLIENTES,4,FALSE)</f>
        <v>AV. Las Torres 6108</v>
      </c>
      <c r="F5" s="125"/>
      <c r="G5" s="125"/>
      <c r="H5" s="125"/>
      <c r="I5" s="125"/>
      <c r="J5" s="126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7" t="str">
        <f>VLOOKUP(D4,CLIENTES,5,FALSE)</f>
        <v>Peñalolen</v>
      </c>
      <c r="G6" s="127"/>
      <c r="H6" s="127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7" t="str">
        <f>VLOOKUP(D4,CLIENTES,6,FALSE)</f>
        <v>STGO</v>
      </c>
      <c r="G7" s="127"/>
      <c r="H7" s="127"/>
      <c r="I7" s="37" t="s">
        <v>24</v>
      </c>
      <c r="J7" s="41">
        <f>VLOOKUP(D4,CLIENTES,8,FALSE)</f>
        <v>0</v>
      </c>
      <c r="M7" s="112"/>
      <c r="N7" s="112"/>
    </row>
    <row r="8" spans="2:21" ht="15.75" thickBot="1" x14ac:dyDescent="0.3">
      <c r="B8" s="131" t="s">
        <v>26</v>
      </c>
      <c r="C8" s="124"/>
      <c r="D8" s="91" t="str">
        <f>VLOOKUP(D4,CLIENTES,7,FALSE)</f>
        <v>30 dias</v>
      </c>
      <c r="E8" s="37" t="s">
        <v>11</v>
      </c>
      <c r="F8" s="127" t="str">
        <f>VLOOKUP(D4,CLIENTES,12,FALSE)</f>
        <v>Jaime Guzman</v>
      </c>
      <c r="G8" s="127"/>
      <c r="H8" s="127"/>
      <c r="I8" s="37" t="s">
        <v>14</v>
      </c>
      <c r="J8" s="42">
        <f ca="1">TODAY()</f>
        <v>42258</v>
      </c>
      <c r="K8" s="20"/>
      <c r="M8" s="112"/>
      <c r="N8" s="11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12"/>
      <c r="N9" s="112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8" t="s">
        <v>22</v>
      </c>
      <c r="D10" s="129"/>
      <c r="E10" s="130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/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 t="s">
        <v>808</v>
      </c>
      <c r="T10" s="78"/>
      <c r="U10" s="78"/>
    </row>
    <row r="11" spans="2:21" ht="15" customHeight="1" x14ac:dyDescent="0.25">
      <c r="B11" s="102">
        <v>1</v>
      </c>
      <c r="C11" s="117" t="s">
        <v>818</v>
      </c>
      <c r="D11" s="118"/>
      <c r="E11" s="119"/>
      <c r="F11" s="103">
        <v>10</v>
      </c>
      <c r="G11" s="103" t="s">
        <v>21</v>
      </c>
      <c r="H11" s="104">
        <f>VLOOKUP(B11,COTIZADO,8,FALSE)</f>
        <v>738</v>
      </c>
      <c r="I11" s="105">
        <v>0</v>
      </c>
      <c r="J11" s="106">
        <f t="shared" ref="J11:J28" si="0">F11*H11*(1-I11/100)</f>
        <v>7380</v>
      </c>
      <c r="K11" s="28">
        <v>1</v>
      </c>
      <c r="L11" s="84">
        <v>738</v>
      </c>
      <c r="N11" s="95"/>
      <c r="O11" s="96"/>
      <c r="P11" s="87">
        <v>1</v>
      </c>
      <c r="Q11" s="88">
        <f>L11</f>
        <v>738</v>
      </c>
      <c r="R11" s="89">
        <f>Q11*P11</f>
        <v>738</v>
      </c>
    </row>
    <row r="12" spans="2:21" ht="15" customHeight="1" x14ac:dyDescent="0.25">
      <c r="B12" s="113">
        <v>2</v>
      </c>
      <c r="C12" s="117" t="s">
        <v>819</v>
      </c>
      <c r="D12" s="118"/>
      <c r="E12" s="119"/>
      <c r="F12" s="52">
        <v>10</v>
      </c>
      <c r="G12" s="52" t="s">
        <v>21</v>
      </c>
      <c r="H12" s="114">
        <f t="shared" ref="H12:H28" si="1">VLOOKUP(B12,COTIZADO,8,FALSE)</f>
        <v>790</v>
      </c>
      <c r="I12" s="115">
        <v>0</v>
      </c>
      <c r="J12" s="116">
        <f t="shared" si="0"/>
        <v>7900</v>
      </c>
      <c r="K12" s="28">
        <v>2</v>
      </c>
      <c r="L12" s="84">
        <v>790</v>
      </c>
      <c r="O12" s="96"/>
      <c r="P12" s="87">
        <v>1</v>
      </c>
      <c r="Q12" s="88">
        <f t="shared" ref="Q12:Q28" si="2">L12</f>
        <v>790</v>
      </c>
      <c r="R12" s="89">
        <f t="shared" ref="R12:R28" si="3">Q12*P12</f>
        <v>790</v>
      </c>
    </row>
    <row r="13" spans="2:21" ht="15" customHeight="1" x14ac:dyDescent="0.25">
      <c r="B13" s="113">
        <v>3</v>
      </c>
      <c r="C13" s="117" t="s">
        <v>820</v>
      </c>
      <c r="D13" s="118"/>
      <c r="E13" s="119"/>
      <c r="F13" s="52">
        <v>10</v>
      </c>
      <c r="G13" s="52" t="s">
        <v>21</v>
      </c>
      <c r="H13" s="114">
        <f t="shared" si="1"/>
        <v>850</v>
      </c>
      <c r="I13" s="115">
        <v>0</v>
      </c>
      <c r="J13" s="116">
        <f t="shared" si="0"/>
        <v>8500</v>
      </c>
      <c r="K13" s="28">
        <v>3</v>
      </c>
      <c r="L13" s="84">
        <v>850</v>
      </c>
      <c r="O13" s="96"/>
      <c r="P13" s="87">
        <v>1</v>
      </c>
      <c r="Q13" s="88">
        <f t="shared" si="2"/>
        <v>850</v>
      </c>
      <c r="R13" s="89">
        <f t="shared" si="3"/>
        <v>850</v>
      </c>
    </row>
    <row r="14" spans="2:21" x14ac:dyDescent="0.25">
      <c r="B14" s="113">
        <v>4</v>
      </c>
      <c r="C14" s="117" t="s">
        <v>821</v>
      </c>
      <c r="D14" s="118"/>
      <c r="E14" s="119"/>
      <c r="F14" s="52">
        <v>10</v>
      </c>
      <c r="G14" s="52" t="s">
        <v>21</v>
      </c>
      <c r="H14" s="114">
        <f t="shared" si="1"/>
        <v>1050</v>
      </c>
      <c r="I14" s="115">
        <v>0</v>
      </c>
      <c r="J14" s="116">
        <f t="shared" si="0"/>
        <v>10500</v>
      </c>
      <c r="K14" s="28">
        <v>4</v>
      </c>
      <c r="L14" s="84">
        <v>1050</v>
      </c>
      <c r="N14" s="112"/>
      <c r="O14" s="96"/>
      <c r="P14" s="87">
        <v>1</v>
      </c>
      <c r="Q14" s="88">
        <f>L14</f>
        <v>1050</v>
      </c>
      <c r="R14" s="89">
        <f t="shared" si="3"/>
        <v>1050</v>
      </c>
    </row>
    <row r="15" spans="2:21" s="20" customFormat="1" ht="15" customHeight="1" x14ac:dyDescent="0.25">
      <c r="B15" s="113">
        <v>5</v>
      </c>
      <c r="C15" s="117" t="s">
        <v>823</v>
      </c>
      <c r="D15" s="118"/>
      <c r="E15" s="119"/>
      <c r="F15" s="52">
        <v>10</v>
      </c>
      <c r="G15" s="52" t="s">
        <v>822</v>
      </c>
      <c r="H15" s="114">
        <f t="shared" si="1"/>
        <v>499</v>
      </c>
      <c r="I15" s="115">
        <v>0</v>
      </c>
      <c r="J15" s="116">
        <f t="shared" si="0"/>
        <v>4990</v>
      </c>
      <c r="K15" s="83">
        <v>5</v>
      </c>
      <c r="L15" s="112">
        <v>499</v>
      </c>
      <c r="N15" s="84"/>
      <c r="O15" s="96"/>
      <c r="P15" s="87">
        <v>1</v>
      </c>
      <c r="Q15" s="88">
        <f t="shared" si="2"/>
        <v>499</v>
      </c>
      <c r="R15" s="90">
        <f t="shared" si="3"/>
        <v>499</v>
      </c>
      <c r="S15" s="84"/>
    </row>
    <row r="16" spans="2:21" x14ac:dyDescent="0.25">
      <c r="B16" s="113">
        <v>6</v>
      </c>
      <c r="C16" s="117" t="s">
        <v>824</v>
      </c>
      <c r="D16" s="118"/>
      <c r="E16" s="119"/>
      <c r="F16" s="52">
        <v>10</v>
      </c>
      <c r="G16" s="52" t="s">
        <v>822</v>
      </c>
      <c r="H16" s="114">
        <f>VLOOKUP(B16,COTIZADO,8,FALSE)</f>
        <v>741</v>
      </c>
      <c r="I16" s="115">
        <v>0</v>
      </c>
      <c r="J16" s="116">
        <f t="shared" si="0"/>
        <v>7410</v>
      </c>
      <c r="K16" s="28">
        <v>6</v>
      </c>
      <c r="L16" s="84">
        <v>741</v>
      </c>
      <c r="N16" s="95"/>
      <c r="O16" s="96"/>
      <c r="P16" s="87">
        <v>1</v>
      </c>
      <c r="Q16" s="88">
        <f t="shared" si="2"/>
        <v>741</v>
      </c>
      <c r="R16" s="89">
        <f t="shared" si="3"/>
        <v>741</v>
      </c>
    </row>
    <row r="17" spans="2:19" x14ac:dyDescent="0.25">
      <c r="B17" s="113">
        <v>7</v>
      </c>
      <c r="C17" s="117" t="s">
        <v>825</v>
      </c>
      <c r="D17" s="118"/>
      <c r="E17" s="119"/>
      <c r="F17" s="52">
        <v>10</v>
      </c>
      <c r="G17" s="52" t="s">
        <v>822</v>
      </c>
      <c r="H17" s="114">
        <f>R17</f>
        <v>963</v>
      </c>
      <c r="I17" s="115">
        <v>0</v>
      </c>
      <c r="J17" s="116">
        <f t="shared" si="0"/>
        <v>9630</v>
      </c>
      <c r="K17" s="28">
        <v>7</v>
      </c>
      <c r="L17" s="95">
        <v>963</v>
      </c>
      <c r="O17" s="96"/>
      <c r="P17" s="87">
        <v>1</v>
      </c>
      <c r="Q17" s="88">
        <f t="shared" si="2"/>
        <v>963</v>
      </c>
      <c r="R17" s="89">
        <f t="shared" si="3"/>
        <v>963</v>
      </c>
    </row>
    <row r="18" spans="2:19" s="20" customFormat="1" x14ac:dyDescent="0.25">
      <c r="B18" s="113">
        <v>8</v>
      </c>
      <c r="C18" s="117" t="s">
        <v>826</v>
      </c>
      <c r="D18" s="118"/>
      <c r="E18" s="119"/>
      <c r="F18" s="52">
        <v>10</v>
      </c>
      <c r="G18" s="52" t="s">
        <v>822</v>
      </c>
      <c r="H18" s="114">
        <f>R18</f>
        <v>1435</v>
      </c>
      <c r="I18" s="115">
        <v>0</v>
      </c>
      <c r="J18" s="116">
        <f>F18*H18*(1-I18/100)</f>
        <v>14350</v>
      </c>
      <c r="K18" s="83">
        <v>8</v>
      </c>
      <c r="L18" s="112">
        <v>1435</v>
      </c>
      <c r="M18" s="95"/>
      <c r="N18" s="96"/>
      <c r="O18" s="96"/>
      <c r="P18" s="87">
        <v>1</v>
      </c>
      <c r="Q18" s="88">
        <f t="shared" si="2"/>
        <v>1435</v>
      </c>
      <c r="R18" s="90">
        <f t="shared" si="3"/>
        <v>1435</v>
      </c>
      <c r="S18" s="84"/>
    </row>
    <row r="19" spans="2:19" ht="15" customHeight="1" x14ac:dyDescent="0.25">
      <c r="B19" s="110">
        <v>9</v>
      </c>
      <c r="C19" s="117"/>
      <c r="D19" s="118"/>
      <c r="E19" s="119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 t="shared" si="2"/>
        <v>0</v>
      </c>
      <c r="R19" s="89">
        <f t="shared" si="3"/>
        <v>0</v>
      </c>
    </row>
    <row r="20" spans="2:19" x14ac:dyDescent="0.25">
      <c r="B20" s="110">
        <v>10</v>
      </c>
      <c r="C20" s="117"/>
      <c r="D20" s="118"/>
      <c r="E20" s="119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 t="shared" si="2"/>
        <v>0</v>
      </c>
      <c r="R20" s="89">
        <f t="shared" si="3"/>
        <v>0</v>
      </c>
    </row>
    <row r="21" spans="2:19" x14ac:dyDescent="0.25">
      <c r="B21" s="110">
        <v>11</v>
      </c>
      <c r="C21" s="117"/>
      <c r="D21" s="118"/>
      <c r="E21" s="119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 t="shared" si="2"/>
        <v>0</v>
      </c>
      <c r="R21" s="89">
        <f t="shared" si="3"/>
        <v>0</v>
      </c>
    </row>
    <row r="22" spans="2:19" x14ac:dyDescent="0.25">
      <c r="B22" s="110">
        <v>12</v>
      </c>
      <c r="C22" s="117"/>
      <c r="D22" s="118"/>
      <c r="E22" s="119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N22" s="96"/>
      <c r="P22" s="87">
        <v>1.5</v>
      </c>
      <c r="Q22" s="88">
        <f t="shared" si="2"/>
        <v>0</v>
      </c>
      <c r="R22" s="89">
        <f t="shared" si="3"/>
        <v>0</v>
      </c>
    </row>
    <row r="23" spans="2:19" x14ac:dyDescent="0.25">
      <c r="B23" s="110">
        <v>13</v>
      </c>
      <c r="C23" s="117"/>
      <c r="D23" s="118"/>
      <c r="E23" s="119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O23" s="96"/>
      <c r="P23" s="87">
        <v>1.5</v>
      </c>
      <c r="Q23" s="88">
        <f t="shared" si="2"/>
        <v>0</v>
      </c>
      <c r="R23" s="89">
        <f t="shared" si="3"/>
        <v>0</v>
      </c>
    </row>
    <row r="24" spans="2:19" x14ac:dyDescent="0.25">
      <c r="B24" s="110">
        <v>14</v>
      </c>
      <c r="C24" s="117"/>
      <c r="D24" s="118"/>
      <c r="E24" s="119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6"/>
      <c r="N24" s="96"/>
      <c r="O24" s="96"/>
      <c r="P24" s="87">
        <v>1.5</v>
      </c>
      <c r="Q24" s="88">
        <f t="shared" si="2"/>
        <v>0</v>
      </c>
      <c r="R24" s="89">
        <f t="shared" si="3"/>
        <v>0</v>
      </c>
    </row>
    <row r="25" spans="2:19" x14ac:dyDescent="0.25">
      <c r="B25" s="110">
        <v>15</v>
      </c>
      <c r="C25" s="117"/>
      <c r="D25" s="118"/>
      <c r="E25" s="119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2"/>
        <v>0</v>
      </c>
      <c r="R25" s="89">
        <f t="shared" si="3"/>
        <v>0</v>
      </c>
    </row>
    <row r="26" spans="2:19" x14ac:dyDescent="0.25">
      <c r="B26" s="110">
        <v>16</v>
      </c>
      <c r="C26" s="117"/>
      <c r="D26" s="118"/>
      <c r="E26" s="119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2"/>
        <v>0</v>
      </c>
      <c r="R26" s="89">
        <f t="shared" si="3"/>
        <v>0</v>
      </c>
      <c r="S26" s="84">
        <v>578</v>
      </c>
    </row>
    <row r="27" spans="2:19" x14ac:dyDescent="0.25">
      <c r="B27" s="110">
        <v>17</v>
      </c>
      <c r="C27" s="117"/>
      <c r="D27" s="118"/>
      <c r="E27" s="119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2"/>
        <v>0</v>
      </c>
      <c r="R27" s="89">
        <f t="shared" si="3"/>
        <v>0</v>
      </c>
      <c r="S27" s="84">
        <v>1584</v>
      </c>
    </row>
    <row r="28" spans="2:19" ht="15.75" thickBot="1" x14ac:dyDescent="0.3">
      <c r="B28" s="110">
        <v>18</v>
      </c>
      <c r="C28" s="120"/>
      <c r="D28" s="121"/>
      <c r="E28" s="122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2"/>
        <v>0</v>
      </c>
      <c r="R28" s="89">
        <f t="shared" si="3"/>
        <v>0</v>
      </c>
      <c r="S28" s="84">
        <v>2272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70660</v>
      </c>
      <c r="L29" s="86"/>
      <c r="N29" s="96"/>
      <c r="Q29" s="8">
        <v>0</v>
      </c>
    </row>
    <row r="30" spans="2:19" x14ac:dyDescent="0.25">
      <c r="B30" s="59"/>
      <c r="C30" s="60"/>
      <c r="D30" s="100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23"/>
      <c r="E31" s="124"/>
      <c r="F31" s="66"/>
      <c r="G31" s="67" t="s">
        <v>4</v>
      </c>
      <c r="H31" s="60"/>
      <c r="I31" s="68"/>
      <c r="J31" s="65">
        <f>J29-J30</f>
        <v>70660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13425.4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84085.4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zoomScaleNormal="100" workbookViewId="0">
      <pane ySplit="1" topLeftCell="A2" activePane="bottomLeft" state="frozen"/>
      <selection activeCell="B1" sqref="B1"/>
      <selection pane="bottomLeft" activeCell="B44" sqref="B44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760</v>
      </c>
      <c r="C157" t="s">
        <v>759</v>
      </c>
      <c r="H157" t="s">
        <v>755</v>
      </c>
      <c r="I157" t="s">
        <v>761</v>
      </c>
      <c r="M157" t="s">
        <v>568</v>
      </c>
    </row>
    <row r="158" spans="1:13" hidden="1" x14ac:dyDescent="0.25">
      <c r="A158">
        <v>160</v>
      </c>
      <c r="B158" s="30" t="s">
        <v>764</v>
      </c>
      <c r="C158" t="s">
        <v>762</v>
      </c>
      <c r="H158" t="s">
        <v>755</v>
      </c>
      <c r="I158" t="s">
        <v>763</v>
      </c>
      <c r="M158" t="s">
        <v>568</v>
      </c>
    </row>
    <row r="159" spans="1:13" hidden="1" x14ac:dyDescent="0.25">
      <c r="A159">
        <v>161</v>
      </c>
      <c r="B159" s="30" t="s">
        <v>767</v>
      </c>
      <c r="C159" t="s">
        <v>765</v>
      </c>
      <c r="H159" t="s">
        <v>755</v>
      </c>
      <c r="I159" t="s">
        <v>766</v>
      </c>
      <c r="M159" t="s">
        <v>568</v>
      </c>
    </row>
    <row r="160" spans="1:13" hidden="1" x14ac:dyDescent="0.25">
      <c r="A160">
        <v>162</v>
      </c>
      <c r="B160" s="30" t="s">
        <v>768</v>
      </c>
      <c r="C160" t="s">
        <v>769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771</v>
      </c>
      <c r="C161" t="s">
        <v>770</v>
      </c>
      <c r="E161" t="s">
        <v>773</v>
      </c>
      <c r="F161" t="s">
        <v>37</v>
      </c>
      <c r="G161" t="s">
        <v>31</v>
      </c>
      <c r="H161" t="s">
        <v>755</v>
      </c>
      <c r="I161" t="s">
        <v>772</v>
      </c>
      <c r="M161" t="s">
        <v>568</v>
      </c>
    </row>
    <row r="162" spans="1:13" hidden="1" x14ac:dyDescent="0.25">
      <c r="A162">
        <v>164</v>
      </c>
      <c r="B162" s="30" t="s">
        <v>775</v>
      </c>
      <c r="C162" s="111" t="s">
        <v>774</v>
      </c>
      <c r="E162" t="s">
        <v>776</v>
      </c>
      <c r="F162" t="s">
        <v>27</v>
      </c>
      <c r="G162" t="s">
        <v>31</v>
      </c>
      <c r="H162" t="s">
        <v>755</v>
      </c>
      <c r="I162" t="s">
        <v>777</v>
      </c>
      <c r="M162" t="s">
        <v>568</v>
      </c>
    </row>
    <row r="163" spans="1:13" hidden="1" x14ac:dyDescent="0.25">
      <c r="A163">
        <v>165</v>
      </c>
      <c r="B163" s="30" t="s">
        <v>778</v>
      </c>
      <c r="C163" s="111" t="s">
        <v>779</v>
      </c>
      <c r="D163" t="s">
        <v>784</v>
      </c>
      <c r="E163" t="s">
        <v>780</v>
      </c>
      <c r="F163" t="s">
        <v>783</v>
      </c>
      <c r="G163" t="s">
        <v>783</v>
      </c>
      <c r="H163" t="s">
        <v>755</v>
      </c>
      <c r="K163" t="s">
        <v>781</v>
      </c>
      <c r="L163" s="76" t="s">
        <v>782</v>
      </c>
      <c r="M163" t="s">
        <v>568</v>
      </c>
    </row>
    <row r="164" spans="1:13" hidden="1" x14ac:dyDescent="0.25">
      <c r="A164">
        <v>166</v>
      </c>
      <c r="B164" s="30" t="s">
        <v>785</v>
      </c>
      <c r="C164" s="111" t="s">
        <v>786</v>
      </c>
      <c r="G164" t="s">
        <v>31</v>
      </c>
      <c r="H164" t="s">
        <v>755</v>
      </c>
      <c r="I164" t="s">
        <v>787</v>
      </c>
      <c r="M164" t="s">
        <v>568</v>
      </c>
    </row>
    <row r="165" spans="1:13" hidden="1" x14ac:dyDescent="0.25">
      <c r="A165">
        <v>167</v>
      </c>
      <c r="B165" s="30" t="s">
        <v>789</v>
      </c>
      <c r="C165" s="111" t="s">
        <v>788</v>
      </c>
      <c r="G165" t="s">
        <v>31</v>
      </c>
      <c r="H165" t="s">
        <v>755</v>
      </c>
      <c r="I165" t="s">
        <v>790</v>
      </c>
      <c r="M165" t="s">
        <v>568</v>
      </c>
    </row>
    <row r="166" spans="1:13" hidden="1" x14ac:dyDescent="0.25">
      <c r="A166">
        <v>168</v>
      </c>
      <c r="B166" s="30" t="s">
        <v>791</v>
      </c>
      <c r="C166" s="111" t="s">
        <v>792</v>
      </c>
      <c r="D166" t="s">
        <v>793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797</v>
      </c>
      <c r="C167" s="111" t="s">
        <v>794</v>
      </c>
      <c r="D167" t="s">
        <v>796</v>
      </c>
      <c r="E167" t="s">
        <v>795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798</v>
      </c>
      <c r="C168" s="111" t="s">
        <v>799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  <c r="B169" s="30" t="s">
        <v>803</v>
      </c>
      <c r="C169" s="111" t="s">
        <v>802</v>
      </c>
      <c r="D169" t="s">
        <v>804</v>
      </c>
      <c r="E169" t="s">
        <v>800</v>
      </c>
      <c r="F169" t="s">
        <v>27</v>
      </c>
      <c r="G169" t="s">
        <v>31</v>
      </c>
      <c r="I169" t="s">
        <v>801</v>
      </c>
      <c r="M169" t="s">
        <v>568</v>
      </c>
    </row>
    <row r="170" spans="1:13" hidden="1" x14ac:dyDescent="0.25">
      <c r="A170">
        <v>173</v>
      </c>
      <c r="B170" s="30" t="s">
        <v>807</v>
      </c>
      <c r="C170" s="111" t="s">
        <v>805</v>
      </c>
      <c r="I170" t="s">
        <v>806</v>
      </c>
      <c r="M170" t="s">
        <v>568</v>
      </c>
    </row>
    <row r="171" spans="1:13" hidden="1" x14ac:dyDescent="0.25">
      <c r="A171">
        <v>174</v>
      </c>
      <c r="B171" s="30" t="s">
        <v>810</v>
      </c>
      <c r="C171" s="111" t="s">
        <v>809</v>
      </c>
      <c r="E171" t="s">
        <v>811</v>
      </c>
      <c r="F171" t="s">
        <v>812</v>
      </c>
      <c r="I171" t="s">
        <v>813</v>
      </c>
      <c r="M171" t="s">
        <v>568</v>
      </c>
    </row>
    <row r="172" spans="1:13" hidden="1" x14ac:dyDescent="0.25">
      <c r="A172">
        <v>175</v>
      </c>
      <c r="B172" s="30" t="s">
        <v>814</v>
      </c>
      <c r="C172" s="111" t="s">
        <v>815</v>
      </c>
      <c r="E172" t="s">
        <v>816</v>
      </c>
      <c r="F172" t="s">
        <v>45</v>
      </c>
      <c r="G172" t="s">
        <v>31</v>
      </c>
      <c r="I172" t="s">
        <v>817</v>
      </c>
      <c r="M172" t="s">
        <v>568</v>
      </c>
    </row>
    <row r="173" spans="1:13" hidden="1" x14ac:dyDescent="0.25">
      <c r="A173">
        <v>176</v>
      </c>
    </row>
    <row r="174" spans="1:13" hidden="1" x14ac:dyDescent="0.25">
      <c r="A174">
        <v>177</v>
      </c>
    </row>
    <row r="175" spans="1:13" hidden="1" x14ac:dyDescent="0.25">
      <c r="A175">
        <v>178</v>
      </c>
    </row>
    <row r="176" spans="1:13" hidden="1" x14ac:dyDescent="0.25">
      <c r="A176">
        <v>179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DISAL CHILE LT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2015-09-11T13:12:24Z</cp:lastPrinted>
  <dcterms:created xsi:type="dcterms:W3CDTF">2013-07-12T05:01:37Z</dcterms:created>
  <dcterms:modified xsi:type="dcterms:W3CDTF">2015-09-11T19:39:41Z</dcterms:modified>
</cp:coreProperties>
</file>