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'COTIZACION'!$K$10:$R$29</definedName>
    <definedName name="VENTAFINAL" comment="PRECIO OFERTADO A CLIENTE">'COTIZACION'!$R$11:$R$29</definedName>
    <definedName name="Z_E08BD4BD_63D8_41E6_9AED_1C81DE76C4C8_.wvu.PrintArea" localSheetId="0" hidden="1">'COTIZACION'!$B$1:$J$34</definedName>
  </definedNames>
  <calcPr fullCalcOnLoad="1"/>
</workbook>
</file>

<file path=xl/sharedStrings.xml><?xml version="1.0" encoding="utf-8"?>
<sst xmlns="http://schemas.openxmlformats.org/spreadsheetml/2006/main" count="872" uniqueCount="626">
  <si>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</si>
  <si>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</si>
  <si>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</si>
  <si>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</si>
  <si>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</si>
  <si>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</si>
  <si>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</si>
  <si>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</si>
  <si>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</si>
  <si>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</si>
  <si>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</si>
  <si>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</si>
  <si>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</si>
  <si>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</si>
  <si>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</si>
  <si>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</si>
  <si>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</si>
  <si>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</si>
  <si>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</si>
  <si>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</si>
  <si>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</si>
  <si>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</si>
  <si>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</si>
  <si>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</si>
  <si>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</si>
  <si>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</si>
  <si>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</si>
  <si>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</si>
  <si>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</si>
  <si>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</si>
  <si>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</si>
  <si>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</si>
  <si>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</si>
  <si>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</si>
  <si>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</si>
  <si>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</si>
  <si>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</si>
  <si>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</si>
  <si>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</si>
  <si>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</si>
  <si>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</si>
  <si>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</si>
  <si>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</si>
  <si>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</si>
  <si>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</si>
  <si>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</si>
  <si>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</si>
  <si>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</si>
  <si>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</si>
  <si>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</si>
  <si>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</si>
  <si>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</si>
  <si>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</si>
  <si>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</si>
  <si>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</si>
  <si>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</si>
  <si>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</si>
  <si>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</si>
  <si>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</si>
  <si>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</si>
  <si>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</si>
  <si>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</si>
  <si>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</si>
  <si>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</si>
  <si>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</si>
  <si>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</si>
  <si>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</si>
  <si>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</si>
  <si>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</si>
  <si>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</si>
  <si>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</si>
  <si>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</si>
  <si>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</si>
  <si>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</si>
  <si>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</si>
  <si>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</si>
  <si>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</si>
  <si>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</si>
  <si>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</si>
  <si>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</si>
  <si>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</si>
  <si>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</si>
  <si>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</si>
  <si>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</si>
  <si>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</si>
  <si>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</si>
  <si>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</si>
  <si>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</si>
  <si>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</si>
  <si>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</si>
  <si>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</si>
  <si>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</si>
  <si>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</si>
  <si>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</si>
  <si>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</si>
  <si>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</si>
  <si>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</si>
  <si>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</si>
  <si>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</si>
  <si>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</si>
  <si>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</si>
  <si>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</si>
  <si>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</si>
  <si>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</si>
  <si>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</si>
  <si>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</si>
  <si>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</si>
  <si>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</si>
  <si>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</si>
  <si>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</si>
  <si>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</si>
  <si>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</si>
  <si>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</si>
  <si>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</si>
  <si>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</si>
  <si>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</si>
  <si>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</si>
  <si>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</si>
  <si>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</si>
  <si>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</si>
  <si>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</si>
  <si>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</si>
  <si>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</si>
  <si>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</si>
  <si>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</si>
  <si>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</si>
  <si>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</si>
  <si>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</si>
  <si>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</si>
  <si>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</si>
  <si>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</si>
  <si>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</si>
  <si>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</si>
  <si>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</si>
  <si>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</si>
  <si>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</si>
  <si>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</si>
  <si>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</si>
  <si>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</si>
  <si>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</si>
  <si>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</si>
  <si>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</si>
  <si>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</si>
  <si>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</si>
  <si>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</si>
  <si>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</si>
  <si>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</si>
  <si>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</si>
  <si>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</si>
  <si>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</si>
  <si>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</si>
  <si>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</si>
  <si>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</si>
  <si>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</si>
  <si>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</si>
  <si>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</si>
  <si>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</si>
  <si>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</si>
  <si>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</si>
  <si>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</si>
  <si>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</si>
  <si>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</si>
  <si>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</si>
  <si>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</si>
  <si>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</si>
  <si>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</si>
  <si>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</si>
  <si>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</si>
  <si>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</si>
  <si>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</si>
  <si>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</si>
  <si>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</si>
  <si>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</si>
  <si>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</si>
  <si>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</si>
  <si>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</si>
  <si>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</si>
  <si>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</si>
  <si>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</si>
  <si>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</si>
  <si>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</si>
  <si>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</si>
  <si>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</si>
  <si>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</si>
  <si>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</si>
  <si>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</si>
  <si>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</si>
  <si>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</si>
  <si>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</si>
  <si>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</si>
  <si>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</si>
  <si>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</si>
  <si>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</si>
  <si>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</si>
  <si>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</si>
  <si>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</si>
  <si>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</si>
  <si>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</si>
  <si>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</si>
  <si>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</si>
  <si>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</si>
  <si>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</si>
  <si>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</si>
  <si>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</si>
  <si>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</si>
  <si>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</si>
  <si>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</si>
  <si>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</si>
  <si>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</si>
  <si>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</si>
  <si>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</si>
  <si>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</si>
  <si>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</si>
  <si>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</si>
  <si>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</si>
  <si>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</si>
  <si>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</si>
  <si>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</si>
  <si>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</si>
  <si>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</si>
  <si>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</si>
  <si>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</si>
  <si>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</si>
  <si>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</si>
  <si>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</si>
  <si>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</si>
  <si>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</si>
  <si>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</si>
  <si>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</si>
  <si>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</si>
  <si>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</si>
  <si>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</si>
  <si>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</si>
  <si>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</si>
  <si>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</si>
  <si>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</si>
  <si>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</si>
  <si>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</si>
  <si>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</si>
  <si>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</si>
  <si>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</si>
  <si>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</si>
  <si>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</si>
  <si>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</si>
  <si>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</si>
  <si>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</si>
  <si>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</si>
  <si>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</si>
  <si>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</si>
  <si>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</si>
  <si>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</si>
  <si>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</si>
  <si>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</si>
  <si>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</si>
  <si>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</si>
  <si>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</si>
  <si>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</si>
  <si>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</si>
  <si>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</si>
  <si>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</si>
  <si>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</si>
  <si>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</si>
  <si>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</si>
  <si>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</si>
  <si>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</si>
  <si>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</si>
  <si>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</si>
  <si>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</si>
  <si>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</si>
  <si>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</si>
  <si>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</si>
  <si>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</si>
  <si>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</si>
  <si>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</si>
  <si>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</si>
  <si>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</si>
  <si>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</si>
  <si>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</si>
  <si>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</si>
  <si>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</si>
  <si>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</si>
  <si>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</si>
  <si>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</si>
  <si>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</si>
  <si>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</si>
  <si>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</si>
  <si>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</si>
  <si>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</si>
  <si>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</si>
  <si>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</si>
  <si>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</si>
  <si>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</si>
  <si>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</si>
  <si>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</si>
  <si>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</si>
  <si>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</si>
  <si>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</si>
  <si>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</si>
  <si>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</si>
  <si>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</si>
  <si>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</si>
  <si>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</si>
  <si>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</si>
  <si>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</si>
  <si>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</si>
  <si>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</si>
  <si>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</si>
  <si>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</si>
  <si>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</si>
  <si>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</si>
  <si>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</si>
  <si>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</si>
  <si>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</si>
  <si>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</si>
  <si>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</si>
  <si>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</si>
  <si>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</si>
  <si>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</si>
  <si>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</si>
  <si>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</si>
  <si>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</si>
  <si>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</si>
  <si>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</si>
  <si>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</si>
  <si>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</si>
  <si>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</si>
  <si>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</si>
  <si>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</si>
  <si>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</si>
  <si>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</si>
  <si>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</si>
  <si>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</si>
  <si>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</si>
  <si>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</si>
  <si>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</si>
  <si>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</si>
  <si>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</si>
  <si>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</si>
  <si>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</si>
  <si>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</si>
  <si>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</si>
  <si>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</si>
  <si>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</si>
  <si>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</si>
  <si>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</si>
  <si>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</si>
  <si>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</si>
  <si>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</si>
  <si>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</si>
  <si>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</si>
  <si>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</si>
  <si>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</si>
  <si>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</si>
  <si>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</si>
  <si>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</si>
  <si>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</si>
  <si>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</si>
  <si>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</si>
  <si>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</si>
  <si>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</si>
  <si>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</si>
  <si>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</si>
  <si>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</si>
  <si>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</si>
  <si>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</si>
  <si>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</si>
  <si>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</si>
  <si>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</si>
  <si>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</si>
  <si>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</si>
  <si>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</si>
  <si>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</si>
  <si>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</si>
  <si>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</si>
  <si>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</si>
  <si>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</si>
  <si>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</si>
  <si>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</si>
  <si>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</si>
  <si>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</si>
  <si>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</si>
  <si>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</si>
  <si>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</si>
  <si>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</si>
  <si>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</si>
  <si>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</si>
  <si>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</si>
  <si>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</si>
  <si>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</si>
  <si>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</si>
  <si>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</si>
  <si>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</si>
  <si>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</si>
  <si>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</si>
  <si>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</si>
  <si>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</si>
  <si>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</si>
  <si>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</si>
  <si>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</si>
  <si>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</si>
  <si>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</si>
  <si>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</si>
  <si>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</si>
  <si>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</si>
  <si>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</si>
  <si>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</si>
  <si>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</si>
  <si>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</si>
  <si>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</si>
  <si>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</si>
  <si>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</si>
  <si>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</si>
  <si>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</si>
  <si>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</si>
  <si>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</si>
  <si>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</si>
  <si>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</si>
  <si>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</si>
  <si>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</si>
  <si>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</si>
  <si>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</si>
  <si>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</si>
  <si>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</si>
  <si>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</si>
  <si>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</si>
  <si>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</si>
  <si>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</si>
  <si>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</si>
  <si>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</si>
  <si>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</si>
  <si>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</si>
  <si>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</si>
  <si>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</si>
  <si>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</si>
  <si>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</si>
  <si>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</si>
  <si>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</si>
  <si>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</si>
  <si>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</si>
  <si>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</si>
  <si>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</si>
  <si>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</si>
  <si>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</si>
  <si>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</si>
  <si>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</si>
  <si>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</si>
  <si>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</si>
  <si>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</si>
  <si>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</si>
  <si>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</si>
  <si>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</si>
  <si>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</si>
  <si>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</si>
  <si>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</si>
  <si>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</si>
  <si>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</si>
  <si>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</si>
  <si>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</si>
  <si>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</si>
  <si>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</si>
  <si>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</si>
  <si>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</si>
  <si>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</si>
  <si>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</si>
  <si>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</si>
  <si>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</si>
  <si>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</si>
  <si>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</si>
  <si>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</si>
  <si>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</si>
  <si>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</si>
  <si>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</si>
  <si>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</si>
  <si>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</si>
  <si>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</si>
  <si>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</si>
  <si>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</si>
  <si>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</si>
  <si>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</si>
  <si>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</si>
  <si>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</si>
  <si>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</si>
  <si>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</si>
  <si>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</si>
  <si>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</si>
  <si>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</si>
  <si>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</si>
  <si>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</si>
  <si>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</si>
  <si>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</si>
  <si>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</si>
  <si>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</si>
  <si>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</si>
  <si>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</si>
  <si>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</si>
  <si>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</si>
  <si>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</si>
  <si>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</si>
  <si>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</si>
  <si>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</si>
  <si>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</si>
  <si>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</si>
  <si>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</si>
  <si>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</si>
  <si>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</si>
  <si>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</si>
  <si>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</si>
  <si>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</si>
  <si>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</si>
  <si>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</si>
  <si>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</si>
  <si>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</si>
  <si>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</si>
  <si>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</si>
  <si>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</si>
  <si>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</si>
  <si>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</si>
  <si>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</si>
  <si>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</si>
  <si>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</si>
  <si>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</si>
  <si>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</si>
  <si>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</si>
  <si>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</si>
  <si>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</si>
  <si>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</si>
  <si>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</si>
  <si>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</si>
  <si>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</si>
  <si>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</si>
  <si>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</si>
  <si>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</si>
  <si>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</si>
  <si>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</si>
  <si>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</si>
  <si>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</si>
  <si>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</si>
  <si>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</si>
  <si>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</si>
  <si>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</si>
  <si>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</si>
  <si>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</si>
  <si>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</si>
  <si>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</si>
  <si>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</si>
  <si>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</si>
  <si>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</si>
  <si>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</si>
  <si>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</si>
  <si>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</si>
  <si>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</si>
  <si>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</si>
  <si>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</si>
  <si>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</si>
  <si>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</si>
  <si>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</si>
  <si>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</si>
  <si>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</si>
  <si>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</si>
  <si>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</si>
  <si>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</si>
  <si>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</si>
  <si>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</si>
  <si>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</si>
  <si>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</si>
  <si>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</si>
  <si>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</si>
  <si>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</si>
  <si>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</si>
  <si>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</si>
  <si>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</si>
  <si>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</si>
  <si>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</si>
  <si>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</si>
  <si>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</si>
  <si>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</si>
  <si>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</si>
  <si>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</si>
  <si>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</si>
  <si>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</si>
  <si>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</si>
  <si>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</si>
  <si>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</si>
  <si>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</si>
  <si>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</si>
  <si>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</si>
  <si>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</si>
  <si>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</si>
  <si>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</si>
  <si>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</si>
  <si>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</si>
  <si>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</si>
  <si>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</si>
  <si>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</si>
  <si>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</si>
  <si>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</si>
  <si>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</si>
  <si>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</si>
  <si>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</si>
  <si>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</si>
  <si>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</si>
  <si>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</si>
  <si>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</si>
  <si>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</si>
  <si>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</si>
  <si>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</si>
  <si>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</si>
  <si>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</si>
  <si>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</si>
  <si>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</si>
  <si>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 xml:space="preserve">BREDENMASTER </t>
  </si>
  <si>
    <t>30 DIAS OC</t>
  </si>
  <si>
    <t>GABRIEL CUCOCH</t>
  </si>
  <si>
    <t>CRISTIAN VILCHES</t>
  </si>
  <si>
    <t>constantini</t>
  </si>
  <si>
    <t>kim</t>
  </si>
  <si>
    <t>avellanadores acerados 60º 5/8 toma 1/2</t>
  </si>
  <si>
    <t>avellanadores acerados 60º 1" toma 1/2</t>
  </si>
  <si>
    <t>punto centro marcar 12x125</t>
  </si>
  <si>
    <t>Tecle tipo señorita 2 toneladas</t>
  </si>
  <si>
    <t>soreca</t>
  </si>
  <si>
    <t>fresas diamantadas 2mm x 40mm</t>
  </si>
  <si>
    <t>brocas cobalto alemanas 4.3mm</t>
  </si>
  <si>
    <t>brocas cobalto alemanas 2mm</t>
  </si>
  <si>
    <t>brocas cobalto austriaca 4.3mm HSS</t>
  </si>
  <si>
    <t>3077-B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</si>
</sst>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/>
    </xf>
    <xf numFmtId="166" fontId="26" fillId="33" borderId="0" xfId="0" applyNumberFormat="1" applyFont="1" applyFill="1" applyBorder="1" applyAlignment="1" applyProtection="1">
      <alignment/>
      <protection/>
    </xf>
    <xf numFmtId="0" fontId="26" fillId="33" borderId="15" xfId="45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  <xf numFmtId="164" fontId="26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164" fontId="26" fillId="33" borderId="31" xfId="0" applyNumberFormat="1" applyFont="1" applyFill="1" applyBorder="1" applyAlignment="1" applyProtection="1">
      <alignment horizontal="left" vertical="center"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0" fontId="25" fillId="33" borderId="26" xfId="0" applyFont="1" applyFill="1" applyBorder="1" applyAlignment="1" applyProtection="1">
      <alignment horizontal="center"/>
      <protection locked="0"/>
    </xf>
    <xf numFmtId="0" fontId="25" fillId="33" borderId="36" xfId="0" applyFont="1" applyFill="1" applyBorder="1" applyAlignment="1" applyProtection="1">
      <alignment horizontal="center"/>
      <protection locked="0"/>
    </xf>
    <xf numFmtId="0" fontId="25" fillId="33" borderId="27" xfId="0" applyFont="1" applyFill="1" applyBorder="1" applyAlignment="1" applyProtection="1">
      <alignment horizontal="center"/>
      <protection locked="0"/>
    </xf>
    <xf numFmtId="0" fontId="25" fillId="33" borderId="28" xfId="0" applyFont="1" applyFill="1" applyBorder="1" applyAlignment="1" applyProtection="1">
      <alignment horizontal="center"/>
      <protection locked="0"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35" xfId="0" applyNumberFormat="1" applyFont="1" applyFill="1" applyBorder="1" applyAlignment="1" applyProtection="1">
      <alignment horizontal="center"/>
      <protection/>
    </xf>
    <xf numFmtId="166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12" xfId="0" applyNumberFormat="1" applyFont="1" applyFill="1" applyBorder="1" applyAlignment="1" applyProtection="1">
      <alignment horizontal="center"/>
      <protection/>
    </xf>
    <xf numFmtId="0" fontId="25" fillId="33" borderId="37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7" xfId="0" applyFont="1" applyFill="1" applyBorder="1" applyAlignment="1" applyProtection="1">
      <alignment horizontal="center"/>
      <protection locked="0"/>
    </xf>
    <xf numFmtId="166" fontId="25" fillId="33" borderId="37" xfId="0" applyNumberFormat="1" applyFont="1" applyFill="1" applyBorder="1" applyAlignment="1" applyProtection="1">
      <alignment horizontal="center"/>
      <protection/>
    </xf>
    <xf numFmtId="166" fontId="25" fillId="33" borderId="37" xfId="0" applyNumberFormat="1" applyFont="1" applyFill="1" applyBorder="1" applyAlignment="1" applyProtection="1">
      <alignment horizontal="center"/>
      <protection locked="0"/>
    </xf>
    <xf numFmtId="166" fontId="25" fillId="33" borderId="15" xfId="0" applyNumberFormat="1" applyFont="1" applyFill="1" applyBorder="1" applyAlignment="1" applyProtection="1">
      <alignment horizont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31" xfId="0" applyFont="1" applyFill="1" applyBorder="1" applyAlignment="1" applyProtection="1">
      <alignment/>
      <protection locked="0"/>
    </xf>
    <xf numFmtId="166" fontId="25" fillId="33" borderId="38" xfId="0" applyNumberFormat="1" applyFont="1" applyFill="1" applyBorder="1" applyAlignment="1" applyProtection="1">
      <alignment horizontal="center"/>
      <protection/>
    </xf>
    <xf numFmtId="166" fontId="25" fillId="33" borderId="38" xfId="0" applyNumberFormat="1" applyFont="1" applyFill="1" applyBorder="1" applyAlignment="1" applyProtection="1">
      <alignment horizontal="center"/>
      <protection locked="0"/>
    </xf>
    <xf numFmtId="166" fontId="25" fillId="33" borderId="31" xfId="0" applyNumberFormat="1" applyFont="1" applyFill="1" applyBorder="1" applyAlignment="1" applyProtection="1">
      <alignment horizontal="center"/>
      <protection/>
    </xf>
    <xf numFmtId="0" fontId="25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>
      <alignment/>
    </xf>
    <xf numFmtId="0" fontId="26" fillId="33" borderId="24" xfId="0" applyFont="1" applyFill="1" applyBorder="1" applyAlignment="1" applyProtection="1">
      <alignment vertical="top"/>
      <protection locked="0"/>
    </xf>
    <xf numFmtId="0" fontId="25" fillId="33" borderId="39" xfId="0" applyFont="1" applyFill="1" applyBorder="1" applyAlignment="1" applyProtection="1">
      <alignment horizontal="center"/>
      <protection locked="0"/>
    </xf>
    <xf numFmtId="0" fontId="25" fillId="33" borderId="40" xfId="0" applyFont="1" applyFill="1" applyBorder="1" applyAlignment="1" applyProtection="1">
      <alignment/>
      <protection locked="0"/>
    </xf>
    <xf numFmtId="0" fontId="25" fillId="33" borderId="41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66" fontId="26" fillId="33" borderId="0" xfId="0" applyNumberFormat="1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971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4"/>
  <sheetViews>
    <sheetView tabSelected="1" zoomScalePageLayoutView="0" workbookViewId="0" topLeftCell="B4">
      <selection activeCell="J2" sqref="J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10.42187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 t="s">
        <v>625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610</v>
      </c>
      <c r="E6" s="73" t="s">
        <v>7</v>
      </c>
      <c r="F6" s="118"/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 t="s">
        <v>613</v>
      </c>
    </row>
    <row r="8" spans="2:12" ht="15.75" thickBot="1">
      <c r="B8" s="116" t="s">
        <v>28</v>
      </c>
      <c r="C8" s="117"/>
      <c r="D8" s="75" t="s">
        <v>611</v>
      </c>
      <c r="E8" s="73" t="s">
        <v>11</v>
      </c>
      <c r="F8" s="118" t="s">
        <v>612</v>
      </c>
      <c r="G8" s="118"/>
      <c r="H8" s="118"/>
      <c r="I8" s="73" t="s">
        <v>14</v>
      </c>
      <c r="J8" s="79">
        <f ca="1">TODAY()</f>
        <v>42268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622</v>
      </c>
      <c r="D11" s="114"/>
      <c r="E11" s="115"/>
      <c r="F11" s="84">
        <v>20</v>
      </c>
      <c r="G11" s="84" t="s">
        <v>23</v>
      </c>
      <c r="H11" s="90">
        <v>4520</v>
      </c>
      <c r="I11" s="91">
        <v>0</v>
      </c>
      <c r="J11" s="92">
        <f aca="true" t="shared" si="0" ref="J11:J17">F11*H11*(1-I11/100)</f>
        <v>90400</v>
      </c>
      <c r="K11" s="28" t="s">
        <v>614</v>
      </c>
      <c r="L11" s="29">
        <v>4020</v>
      </c>
      <c r="M11" s="29">
        <f>+L11*(1-0.25)</f>
        <v>3015</v>
      </c>
      <c r="N11" s="29"/>
      <c r="O11" s="29"/>
      <c r="P11" s="30">
        <v>1.5</v>
      </c>
      <c r="Q11" s="31">
        <f>+M11</f>
        <v>3015</v>
      </c>
      <c r="R11" s="35">
        <f>Q11*P11</f>
        <v>4522.5</v>
      </c>
    </row>
    <row r="12" spans="2:18" ht="15">
      <c r="B12" s="93">
        <v>2</v>
      </c>
      <c r="C12" s="94" t="s">
        <v>623</v>
      </c>
      <c r="D12" s="95"/>
      <c r="E12" s="96"/>
      <c r="F12" s="97">
        <v>100</v>
      </c>
      <c r="G12" s="97" t="s">
        <v>23</v>
      </c>
      <c r="H12" s="98">
        <v>1980</v>
      </c>
      <c r="I12" s="99">
        <v>0</v>
      </c>
      <c r="J12" s="100">
        <f t="shared" si="0"/>
        <v>198000</v>
      </c>
      <c r="K12" s="28" t="s">
        <v>620</v>
      </c>
      <c r="L12" s="29">
        <v>1050</v>
      </c>
      <c r="M12" s="29"/>
      <c r="N12" s="29"/>
      <c r="O12" s="29"/>
      <c r="P12" s="30">
        <v>1.5</v>
      </c>
      <c r="Q12" s="31">
        <f aca="true" t="shared" si="1" ref="Q12:Q17">+L12</f>
        <v>1050</v>
      </c>
      <c r="R12" s="35">
        <f aca="true" t="shared" si="2" ref="R12:R29">Q12*P12</f>
        <v>1575</v>
      </c>
    </row>
    <row r="13" spans="2:18" ht="15">
      <c r="B13" s="93">
        <v>3</v>
      </c>
      <c r="C13" s="94" t="s">
        <v>621</v>
      </c>
      <c r="D13" s="108"/>
      <c r="E13" s="96"/>
      <c r="F13" s="97">
        <v>4</v>
      </c>
      <c r="G13" s="97" t="s">
        <v>23</v>
      </c>
      <c r="H13" s="98">
        <v>14290</v>
      </c>
      <c r="I13" s="99">
        <v>0</v>
      </c>
      <c r="J13" s="100">
        <f t="shared" si="0"/>
        <v>57160</v>
      </c>
      <c r="K13" s="28" t="s">
        <v>620</v>
      </c>
      <c r="L13" s="29">
        <v>9531</v>
      </c>
      <c r="M13" s="29"/>
      <c r="N13" s="29"/>
      <c r="O13" s="29"/>
      <c r="P13" s="30">
        <v>1.5</v>
      </c>
      <c r="Q13" s="31">
        <f t="shared" si="1"/>
        <v>9531</v>
      </c>
      <c r="R13" s="35">
        <f t="shared" si="2"/>
        <v>14296.5</v>
      </c>
    </row>
    <row r="14" spans="2:18" ht="15">
      <c r="B14" s="93">
        <v>4</v>
      </c>
      <c r="C14" s="94" t="s">
        <v>616</v>
      </c>
      <c r="D14" s="108"/>
      <c r="E14" s="96"/>
      <c r="F14" s="97">
        <v>2</v>
      </c>
      <c r="G14" s="97" t="s">
        <v>23</v>
      </c>
      <c r="H14" s="98">
        <f aca="true" t="shared" si="3" ref="H11:H17">+R14</f>
        <v>19173</v>
      </c>
      <c r="I14" s="99"/>
      <c r="J14" s="100">
        <f>F14*H14*(1-I14/100)</f>
        <v>38346</v>
      </c>
      <c r="K14" s="28" t="s">
        <v>620</v>
      </c>
      <c r="L14" s="29">
        <v>12782</v>
      </c>
      <c r="M14" s="29"/>
      <c r="N14" s="29"/>
      <c r="O14" s="29"/>
      <c r="P14" s="30">
        <v>1.5</v>
      </c>
      <c r="Q14" s="31">
        <f t="shared" si="1"/>
        <v>12782</v>
      </c>
      <c r="R14" s="35">
        <f t="shared" si="2"/>
        <v>19173</v>
      </c>
    </row>
    <row r="15" spans="2:18" ht="15">
      <c r="B15" s="93">
        <v>5</v>
      </c>
      <c r="C15" s="94" t="s">
        <v>617</v>
      </c>
      <c r="D15" s="95"/>
      <c r="E15" s="96"/>
      <c r="F15" s="97">
        <v>1</v>
      </c>
      <c r="G15" s="97" t="s">
        <v>23</v>
      </c>
      <c r="H15" s="98">
        <f t="shared" si="3"/>
        <v>40260</v>
      </c>
      <c r="I15" s="99">
        <v>0</v>
      </c>
      <c r="J15" s="100">
        <f t="shared" si="0"/>
        <v>40260</v>
      </c>
      <c r="K15" s="28" t="s">
        <v>620</v>
      </c>
      <c r="L15" s="29">
        <v>26840</v>
      </c>
      <c r="M15" s="29"/>
      <c r="N15" s="29"/>
      <c r="O15" s="29"/>
      <c r="P15" s="30">
        <v>1.5</v>
      </c>
      <c r="Q15" s="31">
        <f t="shared" si="1"/>
        <v>26840</v>
      </c>
      <c r="R15" s="35">
        <f t="shared" si="2"/>
        <v>40260</v>
      </c>
    </row>
    <row r="16" spans="2:18" ht="15">
      <c r="B16" s="93">
        <v>6</v>
      </c>
      <c r="C16" s="94" t="s">
        <v>618</v>
      </c>
      <c r="D16" s="95"/>
      <c r="E16" s="96"/>
      <c r="F16" s="97">
        <v>4</v>
      </c>
      <c r="G16" s="97" t="s">
        <v>23</v>
      </c>
      <c r="H16" s="98">
        <f t="shared" si="3"/>
        <v>2250</v>
      </c>
      <c r="I16" s="99">
        <v>0</v>
      </c>
      <c r="J16" s="100">
        <f t="shared" si="0"/>
        <v>9000</v>
      </c>
      <c r="K16" s="28" t="s">
        <v>620</v>
      </c>
      <c r="L16" s="29">
        <v>1500</v>
      </c>
      <c r="M16" s="29"/>
      <c r="N16" s="29"/>
      <c r="O16" s="29"/>
      <c r="P16" s="30">
        <v>1.5</v>
      </c>
      <c r="Q16" s="31">
        <f t="shared" si="1"/>
        <v>1500</v>
      </c>
      <c r="R16" s="35">
        <f t="shared" si="2"/>
        <v>2250</v>
      </c>
    </row>
    <row r="17" spans="2:18" ht="15">
      <c r="B17" s="93">
        <v>7</v>
      </c>
      <c r="C17" s="94" t="s">
        <v>619</v>
      </c>
      <c r="D17" s="108"/>
      <c r="E17" s="108"/>
      <c r="F17" s="97">
        <v>1</v>
      </c>
      <c r="G17" s="97" t="s">
        <v>23</v>
      </c>
      <c r="H17" s="98">
        <f t="shared" si="3"/>
        <v>33450</v>
      </c>
      <c r="I17" s="99">
        <v>0</v>
      </c>
      <c r="J17" s="100">
        <f t="shared" si="0"/>
        <v>33450</v>
      </c>
      <c r="K17" s="28" t="s">
        <v>615</v>
      </c>
      <c r="L17" s="29">
        <v>22300</v>
      </c>
      <c r="M17" s="29"/>
      <c r="N17" s="29"/>
      <c r="O17" s="29"/>
      <c r="P17" s="30">
        <v>1.5</v>
      </c>
      <c r="Q17" s="31">
        <f t="shared" si="1"/>
        <v>22300</v>
      </c>
      <c r="R17" s="35">
        <f t="shared" si="2"/>
        <v>33450</v>
      </c>
    </row>
    <row r="18" spans="2:18" ht="15">
      <c r="B18" s="93">
        <v>8</v>
      </c>
      <c r="C18" s="108" t="s">
        <v>624</v>
      </c>
      <c r="D18" s="95"/>
      <c r="E18" s="96"/>
      <c r="F18" s="97">
        <v>80</v>
      </c>
      <c r="G18" s="97" t="s">
        <v>23</v>
      </c>
      <c r="H18" s="98">
        <v>3985</v>
      </c>
      <c r="I18" s="99"/>
      <c r="J18" s="100">
        <f>F18*H18*(1-I18/100)</f>
        <v>318800</v>
      </c>
      <c r="K18" s="28">
        <v>7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93"/>
      <c r="C19" s="94"/>
      <c r="D19" s="95"/>
      <c r="E19" s="96"/>
      <c r="F19" s="97"/>
      <c r="G19" s="97"/>
      <c r="H19" s="98"/>
      <c r="I19" s="99"/>
      <c r="J19" s="100"/>
      <c r="K19" s="28">
        <v>8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93"/>
      <c r="C20" s="94"/>
      <c r="D20" s="95"/>
      <c r="E20" s="96"/>
      <c r="F20" s="97"/>
      <c r="G20" s="97"/>
      <c r="H20" s="98"/>
      <c r="I20" s="99"/>
      <c r="J20" s="100"/>
      <c r="K20" s="28">
        <v>9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93"/>
      <c r="C21" s="94"/>
      <c r="D21" s="95"/>
      <c r="E21" s="96"/>
      <c r="F21" s="97"/>
      <c r="G21" s="97"/>
      <c r="H21" s="98"/>
      <c r="I21" s="99"/>
      <c r="J21" s="100"/>
      <c r="K21" s="28">
        <v>10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11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12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13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14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15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16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">
      <c r="B28" s="93"/>
      <c r="C28" s="94"/>
      <c r="D28" s="95"/>
      <c r="E28" s="96"/>
      <c r="F28" s="97"/>
      <c r="G28" s="97"/>
      <c r="H28" s="98"/>
      <c r="I28" s="99"/>
      <c r="J28" s="100"/>
      <c r="K28" s="28">
        <v>17</v>
      </c>
      <c r="L28" s="29"/>
      <c r="M28" s="29"/>
      <c r="N28" s="29"/>
      <c r="O28" s="29"/>
      <c r="P28" s="30">
        <v>1.5</v>
      </c>
      <c r="Q28" s="31"/>
      <c r="R28" s="35">
        <f t="shared" si="2"/>
        <v>0</v>
      </c>
    </row>
    <row r="29" spans="2:18" ht="15.75" thickBot="1">
      <c r="B29" s="93"/>
      <c r="C29" s="101"/>
      <c r="D29" s="102"/>
      <c r="E29" s="103"/>
      <c r="F29" s="97"/>
      <c r="G29" s="97"/>
      <c r="H29" s="104"/>
      <c r="I29" s="105"/>
      <c r="J29" s="106"/>
      <c r="K29" s="28">
        <v>18</v>
      </c>
      <c r="L29" s="29"/>
      <c r="M29" s="29"/>
      <c r="N29" s="29"/>
      <c r="O29" s="29"/>
      <c r="P29" s="32">
        <v>1.5</v>
      </c>
      <c r="Q29" s="33"/>
      <c r="R29" s="35">
        <f t="shared" si="2"/>
        <v>0</v>
      </c>
    </row>
    <row r="30" spans="2:10" ht="15">
      <c r="B30" s="42" t="s">
        <v>17</v>
      </c>
      <c r="C30" s="43"/>
      <c r="D30" s="37"/>
      <c r="E30" s="37"/>
      <c r="F30" s="44"/>
      <c r="G30" s="45" t="s">
        <v>3</v>
      </c>
      <c r="H30" s="46"/>
      <c r="I30" s="47"/>
      <c r="J30" s="48">
        <f>SUM(J11:J29)</f>
        <v>785416</v>
      </c>
    </row>
    <row r="31" spans="2:10" ht="15">
      <c r="B31" s="49"/>
      <c r="C31" s="50"/>
      <c r="D31" s="51"/>
      <c r="E31" s="39"/>
      <c r="F31" s="52"/>
      <c r="G31" s="53" t="s">
        <v>13</v>
      </c>
      <c r="H31" s="54"/>
      <c r="I31" s="55"/>
      <c r="J31" s="56">
        <f>J30*I31</f>
        <v>0</v>
      </c>
    </row>
    <row r="32" spans="2:10" ht="15">
      <c r="B32" s="38"/>
      <c r="C32" s="39"/>
      <c r="D32" s="39"/>
      <c r="E32" s="39"/>
      <c r="F32" s="57"/>
      <c r="G32" s="58" t="s">
        <v>4</v>
      </c>
      <c r="H32" s="50"/>
      <c r="I32" s="59"/>
      <c r="J32" s="56">
        <f>J30-J31</f>
        <v>785416</v>
      </c>
    </row>
    <row r="33" spans="2:10" ht="15">
      <c r="B33" s="38"/>
      <c r="C33" s="39"/>
      <c r="D33" s="39"/>
      <c r="E33" s="39"/>
      <c r="F33" s="52"/>
      <c r="G33" s="53">
        <v>0.19</v>
      </c>
      <c r="H33" s="54"/>
      <c r="I33" s="55">
        <v>0.19</v>
      </c>
      <c r="J33" s="56">
        <f>J32*I33</f>
        <v>149229.04</v>
      </c>
    </row>
    <row r="34" spans="2:10" ht="15.75" thickBot="1">
      <c r="B34" s="40"/>
      <c r="C34" s="41"/>
      <c r="D34" s="41"/>
      <c r="E34" s="41"/>
      <c r="F34" s="60"/>
      <c r="G34" s="61" t="s">
        <v>2</v>
      </c>
      <c r="H34" s="62"/>
      <c r="I34" s="63"/>
      <c r="J34" s="64">
        <f>J32+J33</f>
        <v>934645.04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8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2015-09-09T17:16:20Z</cp:lastPrinted>
  <dcterms:created xsi:type="dcterms:W3CDTF">2013-07-12T05:01:37Z</dcterms:created>
  <dcterms:modified xsi:type="dcterms:W3CDTF">2015-09-21T14:18:51Z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