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>'COTIZACION'!$K$10:$R$32</definedName>
    <definedName name="VENTAFINAL">'COTIZACION'!$R$11:$R$32</definedName>
    <definedName name="Z_E08BD4BD_63D8_41E6_9AED_1C81DE76C4C8_.wvu.PrintArea" localSheetId="0" hidden="1" comment="PRECIO OFERTADO A CLIENTE">'COTIZACION'!$B$1:$J$37</definedName>
  </definedNames>
  <calcPr fullCalcOnLoad="1"/>
</workbook>
</file>

<file path=xl/sharedStrings.xml><?xml version="1.0" encoding="utf-8"?>
<sst xmlns="http://schemas.openxmlformats.org/spreadsheetml/2006/main" count="813" uniqueCount="586">
  <si>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</si>
  <si>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</si>
  <si>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</si>
  <si>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</si>
  <si>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</si>
  <si>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</si>
  <si>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</si>
  <si>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</si>
  <si>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</si>
  <si>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</si>
  <si>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</si>
  <si>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</si>
  <si>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</si>
  <si>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</si>
  <si>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</si>
  <si>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</si>
  <si>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</si>
  <si>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</si>
  <si>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</si>
  <si>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</si>
  <si>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</si>
  <si>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</si>
  <si>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</si>
  <si>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</si>
  <si>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</si>
  <si>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</si>
  <si>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</si>
  <si>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</si>
  <si>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</si>
  <si>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</si>
  <si>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</si>
  <si>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</si>
  <si>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</si>
  <si>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</si>
  <si>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</si>
  <si>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</si>
  <si>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</si>
  <si>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</si>
  <si>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</si>
  <si>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</si>
  <si>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</si>
  <si>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</si>
  <si>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</si>
  <si>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</si>
  <si>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</si>
  <si>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</si>
  <si>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</si>
  <si>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</si>
  <si>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</si>
  <si>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</si>
  <si>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</si>
  <si>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</si>
  <si>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</si>
  <si>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</si>
  <si>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</si>
  <si>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</si>
  <si>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</si>
  <si>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</si>
  <si>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</si>
  <si>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</si>
  <si>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</si>
  <si>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</si>
  <si>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</si>
  <si>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</si>
  <si>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</si>
  <si>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</si>
  <si>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</si>
  <si>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</si>
  <si>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</si>
  <si>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</si>
  <si>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</si>
  <si>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</si>
  <si>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</si>
  <si>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</si>
  <si>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</si>
  <si>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</si>
  <si>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</si>
  <si>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</si>
  <si>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</si>
  <si>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</si>
  <si>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</si>
  <si>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</si>
  <si>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</si>
  <si>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</si>
  <si>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</si>
  <si>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</si>
  <si>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</si>
  <si>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</si>
  <si>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</si>
  <si>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</si>
  <si>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</si>
  <si>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</si>
  <si>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</si>
  <si>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</si>
  <si>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</si>
  <si>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</si>
  <si>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</si>
  <si>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</si>
  <si>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</si>
  <si>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</si>
  <si>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</si>
  <si>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</si>
  <si>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</si>
  <si>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</si>
  <si>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</si>
  <si>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</si>
  <si>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</si>
  <si>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</si>
  <si>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</si>
  <si>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</si>
  <si>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</si>
  <si>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</si>
  <si>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</si>
  <si>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</si>
  <si>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</si>
  <si>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</si>
  <si>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</si>
  <si>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</si>
  <si>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</si>
  <si>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</si>
  <si>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</si>
  <si>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</si>
  <si>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</si>
  <si>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</si>
  <si>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</si>
  <si>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</si>
  <si>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</si>
  <si>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</si>
  <si>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</si>
  <si>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</si>
  <si>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</si>
  <si>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</si>
  <si>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</si>
  <si>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</si>
  <si>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</si>
  <si>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</si>
  <si>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</si>
  <si>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</si>
  <si>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</si>
  <si>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</si>
  <si>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</si>
  <si>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</si>
  <si>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</si>
  <si>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</si>
  <si>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</si>
  <si>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</si>
  <si>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</si>
  <si>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</si>
  <si>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</si>
  <si>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</si>
  <si>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</si>
  <si>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</si>
  <si>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</si>
  <si>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</si>
  <si>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</si>
  <si>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</si>
  <si>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</si>
  <si>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</si>
  <si>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</si>
  <si>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</si>
  <si>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</si>
  <si>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</si>
  <si>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</si>
  <si>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</si>
  <si>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</si>
  <si>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</si>
  <si>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</si>
  <si>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</si>
  <si>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</si>
  <si>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</si>
  <si>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</si>
  <si>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</si>
  <si>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</si>
  <si>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</si>
  <si>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</si>
  <si>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</si>
  <si>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</si>
  <si>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</si>
  <si>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</si>
  <si>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</si>
  <si>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</si>
  <si>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</si>
  <si>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</si>
  <si>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</si>
  <si>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</si>
  <si>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</si>
  <si>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</si>
  <si>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</si>
  <si>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</si>
  <si>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</si>
  <si>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</si>
  <si>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</si>
  <si>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</si>
  <si>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</si>
  <si>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</si>
  <si>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</si>
  <si>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</si>
  <si>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</si>
  <si>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</si>
  <si>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</si>
  <si>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</si>
  <si>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</si>
  <si>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</si>
  <si>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</si>
  <si>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</si>
  <si>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</si>
  <si>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</si>
  <si>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</si>
  <si>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</si>
  <si>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</si>
  <si>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</si>
  <si>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</si>
  <si>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</si>
  <si>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</si>
  <si>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</si>
  <si>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</si>
  <si>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</si>
  <si>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</si>
  <si>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</si>
  <si>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</si>
  <si>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</si>
  <si>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</si>
  <si>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</si>
  <si>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</si>
  <si>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</si>
  <si>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</si>
  <si>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</si>
  <si>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</si>
  <si>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</si>
  <si>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</si>
  <si>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</si>
  <si>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</si>
  <si>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</si>
  <si>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</si>
  <si>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</si>
  <si>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</si>
  <si>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</si>
  <si>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</si>
  <si>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</si>
  <si>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</si>
  <si>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</si>
  <si>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</si>
  <si>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</si>
  <si>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</si>
  <si>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</si>
  <si>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</si>
  <si>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</si>
  <si>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</si>
  <si>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</si>
  <si>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</si>
  <si>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</si>
  <si>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</si>
  <si>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</si>
  <si>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</si>
  <si>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</si>
  <si>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</si>
  <si>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</si>
  <si>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</si>
  <si>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</si>
  <si>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</si>
  <si>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</si>
  <si>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</si>
  <si>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</si>
  <si>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</si>
  <si>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</si>
  <si>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</si>
  <si>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</si>
  <si>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</si>
  <si>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</si>
  <si>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</si>
  <si>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</si>
  <si>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</si>
  <si>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</si>
  <si>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</si>
  <si>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</si>
  <si>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</si>
  <si>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</si>
  <si>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</si>
  <si>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</si>
  <si>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</si>
  <si>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</si>
  <si>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</si>
  <si>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</si>
  <si>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</si>
  <si>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</si>
  <si>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</si>
  <si>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</si>
  <si>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</si>
  <si>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</si>
  <si>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</si>
  <si>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</si>
  <si>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</si>
  <si>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</si>
  <si>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</si>
  <si>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</si>
  <si>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</si>
  <si>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</si>
  <si>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</si>
  <si>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</si>
  <si>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</si>
  <si>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</si>
  <si>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</si>
  <si>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</si>
  <si>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</si>
  <si>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</si>
  <si>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</si>
  <si>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</si>
  <si>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</si>
  <si>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</si>
  <si>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</si>
  <si>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</si>
  <si>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</si>
  <si>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</si>
  <si>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</si>
  <si>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</si>
  <si>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</si>
  <si>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</si>
  <si>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</si>
  <si>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</si>
  <si>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</si>
  <si>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</si>
  <si>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</si>
  <si>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</si>
  <si>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</si>
  <si>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</si>
  <si>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</si>
  <si>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</si>
  <si>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</si>
  <si>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</si>
  <si>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</si>
  <si>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</si>
  <si>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</si>
  <si>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</si>
  <si>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</si>
  <si>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</si>
  <si>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</si>
  <si>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</si>
  <si>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</si>
  <si>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</si>
  <si>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</si>
  <si>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</si>
  <si>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</si>
  <si>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</si>
  <si>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</si>
  <si>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</si>
  <si>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</si>
  <si>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</si>
  <si>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</si>
  <si>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</si>
  <si>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</si>
  <si>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</si>
  <si>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</si>
  <si>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</si>
  <si>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</si>
  <si>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</si>
  <si>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</si>
  <si>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</si>
  <si>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</si>
  <si>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</si>
  <si>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</si>
  <si>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</si>
  <si>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</si>
  <si>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</si>
  <si>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</si>
  <si>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</si>
  <si>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</si>
  <si>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</si>
  <si>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</si>
  <si>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</si>
  <si>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</si>
  <si>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</si>
  <si>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</si>
  <si>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</si>
  <si>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</si>
  <si>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</si>
  <si>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</si>
  <si>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</si>
  <si>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</si>
  <si>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</si>
  <si>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</si>
  <si>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</si>
  <si>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</si>
  <si>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</si>
  <si>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</si>
  <si>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</si>
  <si>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</si>
  <si>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</si>
  <si>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</si>
  <si>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</si>
  <si>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</si>
  <si>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</si>
  <si>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</si>
  <si>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</si>
  <si>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</si>
  <si>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</si>
  <si>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</si>
  <si>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</si>
  <si>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</si>
  <si>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</si>
  <si>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</si>
  <si>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</si>
  <si>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</si>
  <si>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</si>
  <si>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</si>
  <si>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</si>
  <si>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</si>
  <si>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</si>
  <si>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</si>
  <si>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</si>
  <si>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</si>
  <si>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</si>
  <si>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</si>
  <si>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</si>
  <si>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</si>
  <si>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</si>
  <si>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</si>
  <si>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</si>
  <si>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</si>
  <si>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</si>
  <si>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</si>
  <si>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</si>
  <si>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</si>
  <si>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</si>
  <si>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</si>
  <si>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</si>
  <si>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</si>
  <si>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</si>
  <si>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</si>
  <si>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</si>
  <si>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</si>
  <si>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</si>
  <si>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</si>
  <si>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</si>
  <si>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</si>
  <si>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</si>
  <si>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</si>
  <si>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</si>
  <si>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</si>
  <si>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</si>
  <si>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</si>
  <si>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</si>
  <si>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</si>
  <si>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</si>
  <si>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</si>
  <si>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</si>
  <si>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</si>
  <si>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</si>
  <si>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</si>
  <si>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</si>
  <si>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</si>
  <si>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</si>
  <si>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</si>
  <si>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</si>
  <si>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</si>
  <si>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</si>
  <si>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</si>
  <si>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</si>
  <si>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</si>
  <si>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</si>
  <si>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</si>
  <si>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</si>
  <si>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</si>
  <si>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</si>
  <si>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</si>
  <si>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</si>
  <si>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</si>
  <si>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</si>
  <si>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</si>
  <si>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</si>
  <si>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</si>
  <si>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</si>
  <si>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</si>
  <si>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</si>
  <si>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</si>
  <si>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</si>
  <si>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</si>
  <si>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</si>
  <si>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</si>
  <si>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</si>
  <si>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</si>
  <si>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</si>
  <si>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</si>
  <si>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</si>
  <si>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</si>
  <si>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</si>
  <si>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</si>
  <si>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</si>
  <si>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</si>
  <si>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</si>
  <si>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</si>
  <si>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</si>
  <si>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</si>
  <si>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</si>
  <si>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</si>
  <si>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</si>
  <si>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</si>
  <si>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</si>
  <si>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</si>
  <si>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</si>
  <si>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</si>
  <si>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</si>
  <si>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</si>
  <si>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</si>
  <si>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</si>
  <si>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</si>
  <si>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</si>
  <si>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</si>
  <si>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</si>
  <si>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</si>
  <si>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</si>
  <si>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</si>
  <si>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</si>
  <si>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</si>
  <si>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</si>
  <si>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</si>
  <si>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</si>
  <si>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</si>
  <si>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</si>
  <si>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</si>
  <si>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</si>
  <si>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</si>
  <si>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</si>
  <si>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</si>
  <si>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</si>
  <si>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</si>
  <si>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</si>
  <si>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</si>
  <si>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</si>
  <si>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</si>
  <si>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</si>
  <si>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</si>
  <si>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</si>
  <si>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</si>
  <si>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</si>
  <si>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</si>
  <si>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</si>
  <si>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</si>
  <si>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</si>
  <si>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</si>
  <si>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</si>
  <si>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</si>
  <si>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</si>
  <si>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</si>
  <si>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</si>
  <si>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</si>
  <si>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</si>
  <si>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</si>
  <si>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</si>
  <si>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</si>
  <si>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</si>
  <si>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</si>
  <si>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</si>
  <si>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</si>
  <si>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</si>
  <si>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</si>
  <si>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</si>
  <si>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</si>
  <si>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</si>
  <si>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</si>
  <si>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</si>
  <si>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</si>
  <si>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</si>
  <si>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</si>
  <si>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</si>
  <si>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</si>
  <si>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</si>
  <si>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</si>
  <si>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</si>
  <si>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</si>
  <si>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</si>
  <si>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</si>
  <si>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</si>
  <si>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</si>
  <si>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</si>
  <si>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CRIVERA</t>
  </si>
  <si>
    <t>30 DÍAS</t>
  </si>
  <si>
    <t>LA CISTERNA</t>
  </si>
  <si>
    <t>Jorge Venegas</t>
  </si>
  <si>
    <t>96.606.780-2</t>
  </si>
  <si>
    <t>TRAVERSO S.A</t>
  </si>
  <si>
    <t>PEREZ OSSA 42, EX CAMINO LA VARA</t>
  </si>
  <si>
    <t>MANGUERA</t>
  </si>
  <si>
    <t>PIEZA</t>
  </si>
  <si>
    <t>FLEXIBLE HIDROLAV CONEX+ CAMBIO PIEZA NVA</t>
  </si>
  <si>
    <t>INSPAIN</t>
  </si>
  <si>
    <t>FLEXICHILE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</si>
</sst>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164" fontId="7" fillId="24" borderId="15" xfId="0" applyNumberFormat="1" applyFont="1" applyFill="1" applyBorder="1" applyAlignment="1" applyProtection="1">
      <alignment horizontal="left" vertical="center"/>
      <protection/>
    </xf>
    <xf numFmtId="0" fontId="6" fillId="24" borderId="24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7" fillId="24" borderId="25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8" fillId="24" borderId="25" xfId="0" applyFont="1" applyFill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30" xfId="0" applyFont="1" applyFill="1" applyBorder="1" applyAlignment="1" applyProtection="1">
      <alignment horizontal="right" vertical="center"/>
      <protection locked="0"/>
    </xf>
    <xf numFmtId="0" fontId="6" fillId="24" borderId="11" xfId="0" applyFont="1" applyFill="1" applyBorder="1" applyAlignment="1" applyProtection="1">
      <alignment horizontal="right" vertical="center"/>
      <protection locked="0"/>
    </xf>
    <xf numFmtId="0" fontId="6" fillId="24" borderId="29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1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2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1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3" xfId="0" applyFont="1" applyFill="1" applyBorder="1" applyAlignment="1" applyProtection="1">
      <alignment horizontal="right" vertical="center"/>
      <protection locked="0"/>
    </xf>
    <xf numFmtId="0" fontId="6" fillId="24" borderId="25" xfId="0" applyFont="1" applyFill="1" applyBorder="1" applyAlignment="1" applyProtection="1">
      <alignment horizontal="right" vertical="center"/>
      <protection locked="0"/>
    </xf>
    <xf numFmtId="0" fontId="6" fillId="24" borderId="34" xfId="0" applyFont="1" applyFill="1" applyBorder="1" applyAlignment="1" applyProtection="1">
      <alignment horizontal="right"/>
      <protection locked="0"/>
    </xf>
    <xf numFmtId="1" fontId="6" fillId="24" borderId="35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36" xfId="0" applyNumberFormat="1" applyFont="1" applyFill="1" applyBorder="1" applyAlignment="1" applyProtection="1">
      <alignment horizontal="center"/>
      <protection/>
    </xf>
    <xf numFmtId="166" fontId="6" fillId="24" borderId="37" xfId="0" applyNumberFormat="1" applyFont="1" applyFill="1" applyBorder="1" applyAlignment="1" applyProtection="1">
      <alignment horizontal="center"/>
      <protection/>
    </xf>
    <xf numFmtId="0" fontId="19" fillId="0" borderId="0" xfId="45" applyAlignment="1">
      <alignment/>
    </xf>
    <xf numFmtId="0" fontId="7" fillId="24" borderId="11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166" fontId="7" fillId="0" borderId="0" xfId="0" applyNumberFormat="1" applyFont="1" applyFill="1" applyBorder="1" applyAlignment="1" applyProtection="1">
      <alignment/>
      <protection/>
    </xf>
    <xf numFmtId="0" fontId="7" fillId="24" borderId="15" xfId="45" applyFont="1" applyFill="1" applyBorder="1" applyAlignment="1" applyProtection="1">
      <alignment horizontal="left"/>
      <protection/>
    </xf>
    <xf numFmtId="0" fontId="10" fillId="24" borderId="14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/>
      <protection locked="0"/>
    </xf>
    <xf numFmtId="166" fontId="10" fillId="24" borderId="36" xfId="0" applyNumberFormat="1" applyFont="1" applyFill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/>
      <protection/>
    </xf>
    <xf numFmtId="0" fontId="11" fillId="24" borderId="14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0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0" fillId="24" borderId="36" xfId="0" applyFont="1" applyFill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6" xfId="0" applyFont="1" applyFill="1" applyBorder="1" applyAlignment="1" applyProtection="1">
      <alignment horizontal="center"/>
      <protection locked="0"/>
    </xf>
    <xf numFmtId="0" fontId="8" fillId="24" borderId="37" xfId="0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6" fontId="7" fillId="24" borderId="15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10" fillId="24" borderId="36" xfId="0" applyNumberFormat="1" applyFont="1" applyFill="1" applyBorder="1" applyAlignment="1" applyProtection="1">
      <alignment horizontal="center"/>
      <protection locked="0"/>
    </xf>
    <xf numFmtId="1" fontId="10" fillId="24" borderId="36" xfId="0" applyNumberFormat="1" applyFont="1" applyFill="1" applyBorder="1" applyAlignment="1" applyProtection="1">
      <alignment horizontal="center"/>
      <protection/>
    </xf>
    <xf numFmtId="1" fontId="10" fillId="24" borderId="14" xfId="0" applyNumberFormat="1" applyFont="1" applyFill="1" applyBorder="1" applyAlignment="1" applyProtection="1">
      <alignment horizontal="center"/>
      <protection locked="0"/>
    </xf>
    <xf numFmtId="166" fontId="10" fillId="24" borderId="14" xfId="0" applyNumberFormat="1" applyFont="1" applyFill="1" applyBorder="1" applyAlignment="1" applyProtection="1">
      <alignment horizontal="center"/>
      <protection locked="0"/>
    </xf>
    <xf numFmtId="166" fontId="6" fillId="24" borderId="14" xfId="0" applyNumberFormat="1" applyFont="1" applyFill="1" applyBorder="1" applyAlignment="1" applyProtection="1">
      <alignment horizontal="center"/>
      <protection locked="0"/>
    </xf>
    <xf numFmtId="166" fontId="6" fillId="24" borderId="24" xfId="0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9" fontId="0" fillId="25" borderId="0" xfId="0" applyNumberFormat="1" applyFill="1" applyAlignment="1" applyProtection="1">
      <alignment/>
      <protection locked="0"/>
    </xf>
    <xf numFmtId="0" fontId="3" fillId="25" borderId="0" xfId="0" applyFont="1" applyFill="1" applyBorder="1" applyAlignment="1" applyProtection="1">
      <alignment horizontal="center"/>
      <protection locked="0"/>
    </xf>
    <xf numFmtId="0" fontId="5" fillId="25" borderId="0" xfId="0" applyFont="1" applyFill="1" applyAlignment="1" applyProtection="1">
      <alignment/>
      <protection locked="0"/>
    </xf>
    <xf numFmtId="3" fontId="5" fillId="25" borderId="0" xfId="0" applyNumberFormat="1" applyFont="1" applyFill="1" applyAlignment="1" applyProtection="1">
      <alignment/>
      <protection locked="0"/>
    </xf>
    <xf numFmtId="0" fontId="6" fillId="24" borderId="10" xfId="0" applyNumberFormat="1" applyFont="1" applyFill="1" applyBorder="1" applyAlignment="1" applyProtection="1">
      <alignment horizontal="center"/>
      <protection locked="0"/>
    </xf>
    <xf numFmtId="0" fontId="6" fillId="24" borderId="27" xfId="0" applyFont="1" applyFill="1" applyBorder="1" applyAlignment="1" applyProtection="1">
      <alignment horizontal="center"/>
      <protection locked="0"/>
    </xf>
    <xf numFmtId="0" fontId="6" fillId="24" borderId="11" xfId="0" applyFont="1" applyFill="1" applyBorder="1" applyAlignment="1" applyProtection="1">
      <alignment/>
      <protection locked="0"/>
    </xf>
    <xf numFmtId="1" fontId="6" fillId="24" borderId="27" xfId="0" applyNumberFormat="1" applyFont="1" applyFill="1" applyBorder="1" applyAlignment="1" applyProtection="1">
      <alignment horizontal="center"/>
      <protection locked="0"/>
    </xf>
    <xf numFmtId="1" fontId="6" fillId="24" borderId="10" xfId="0" applyNumberFormat="1" applyFont="1" applyFill="1" applyBorder="1" applyAlignment="1" applyProtection="1">
      <alignment horizontal="center"/>
      <protection locked="0"/>
    </xf>
    <xf numFmtId="1" fontId="6" fillId="24" borderId="27" xfId="0" applyNumberFormat="1" applyFont="1" applyFill="1" applyBorder="1" applyAlignment="1" applyProtection="1">
      <alignment horizontal="center"/>
      <protection/>
    </xf>
    <xf numFmtId="0" fontId="6" fillId="24" borderId="14" xfId="0" applyNumberFormat="1" applyFont="1" applyFill="1" applyBorder="1" applyAlignment="1" applyProtection="1">
      <alignment horizontal="center"/>
      <protection locked="0"/>
    </xf>
    <xf numFmtId="0" fontId="6" fillId="24" borderId="36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1" fontId="6" fillId="24" borderId="36" xfId="0" applyNumberFormat="1" applyFont="1" applyFill="1" applyBorder="1" applyAlignment="1" applyProtection="1">
      <alignment horizontal="center"/>
      <protection locked="0"/>
    </xf>
    <xf numFmtId="1" fontId="6" fillId="24" borderId="14" xfId="0" applyNumberFormat="1" applyFont="1" applyFill="1" applyBorder="1" applyAlignment="1" applyProtection="1">
      <alignment horizontal="center"/>
      <protection locked="0"/>
    </xf>
    <xf numFmtId="1" fontId="6" fillId="24" borderId="36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29" fillId="24" borderId="36" xfId="0" applyFont="1" applyFill="1" applyBorder="1" applyAlignment="1" applyProtection="1">
      <alignment horizontal="center"/>
      <protection locked="0"/>
    </xf>
    <xf numFmtId="0" fontId="10" fillId="24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166" fontId="7" fillId="24" borderId="0" xfId="0" applyNumberFormat="1" applyFont="1" applyFill="1" applyBorder="1" applyAlignment="1" applyProtection="1">
      <alignment horizontal="left"/>
      <protection/>
    </xf>
    <xf numFmtId="166" fontId="7" fillId="24" borderId="15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A1">
      <selection activeCell="L4" sqref="L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2878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02" t="s">
        <v>578</v>
      </c>
      <c r="D4" s="103"/>
      <c r="E4" s="37" t="s">
        <v>12</v>
      </c>
      <c r="F4" s="102"/>
      <c r="G4" s="77"/>
      <c r="H4" s="78"/>
      <c r="I4" s="37" t="s">
        <v>9</v>
      </c>
      <c r="J4" s="104">
        <v>24370941</v>
      </c>
      <c r="K4" s="20"/>
    </row>
    <row r="5" spans="2:11" ht="15">
      <c r="B5" s="38"/>
      <c r="C5" s="39"/>
      <c r="D5" s="79"/>
      <c r="E5" s="140" t="str">
        <f>+CLIENTES!E106</f>
        <v>PEREZ OSSA 42, EX CAMINO LA VARA</v>
      </c>
      <c r="F5" s="140"/>
      <c r="G5" s="140"/>
      <c r="H5" s="140"/>
      <c r="I5" s="140"/>
      <c r="J5" s="141"/>
      <c r="K5" s="20"/>
    </row>
    <row r="6" spans="2:10" ht="17.25" customHeight="1">
      <c r="B6" s="38" t="s">
        <v>27</v>
      </c>
      <c r="C6" s="39" t="s">
        <v>573</v>
      </c>
      <c r="D6" s="105"/>
      <c r="E6" s="39" t="s">
        <v>7</v>
      </c>
      <c r="F6" s="140" t="s">
        <v>576</v>
      </c>
      <c r="G6" s="140"/>
      <c r="H6" s="140"/>
      <c r="I6" s="81"/>
      <c r="J6" s="82"/>
    </row>
    <row r="7" spans="2:14" ht="15">
      <c r="B7" s="38" t="s">
        <v>25</v>
      </c>
      <c r="C7" s="39"/>
      <c r="D7" s="105"/>
      <c r="E7" s="39" t="s">
        <v>8</v>
      </c>
      <c r="F7" s="140" t="s">
        <v>29</v>
      </c>
      <c r="G7" s="140"/>
      <c r="H7" s="140"/>
      <c r="I7" s="39" t="s">
        <v>26</v>
      </c>
      <c r="J7" s="100" t="s">
        <v>577</v>
      </c>
      <c r="N7" s="112"/>
    </row>
    <row r="8" spans="2:14" ht="15.75" thickBot="1">
      <c r="B8" s="133" t="s">
        <v>28</v>
      </c>
      <c r="C8" s="134"/>
      <c r="D8" s="80" t="s">
        <v>575</v>
      </c>
      <c r="E8" s="39" t="s">
        <v>11</v>
      </c>
      <c r="F8" s="140" t="s">
        <v>574</v>
      </c>
      <c r="G8" s="140"/>
      <c r="H8" s="140"/>
      <c r="I8" s="39" t="s">
        <v>14</v>
      </c>
      <c r="J8" s="40">
        <f ca="1">TODAY()</f>
        <v>42221</v>
      </c>
      <c r="K8" s="20"/>
      <c r="L8" s="20"/>
      <c r="N8" s="112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 t="s">
        <v>581</v>
      </c>
      <c r="M9" s="8" t="s">
        <v>582</v>
      </c>
      <c r="N9" s="113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35" t="s">
        <v>24</v>
      </c>
      <c r="D10" s="136"/>
      <c r="E10" s="137"/>
      <c r="F10" s="94" t="s">
        <v>0</v>
      </c>
      <c r="G10" s="46" t="s">
        <v>23</v>
      </c>
      <c r="H10" s="46" t="s">
        <v>15</v>
      </c>
      <c r="I10" s="47" t="s">
        <v>13</v>
      </c>
      <c r="J10" s="45" t="s">
        <v>2</v>
      </c>
      <c r="K10" s="24" t="s">
        <v>18</v>
      </c>
      <c r="L10" s="25" t="s">
        <v>585</v>
      </c>
      <c r="M10" s="25"/>
      <c r="N10" s="114"/>
      <c r="O10" s="25" t="s">
        <v>584</v>
      </c>
      <c r="P10" s="26" t="s">
        <v>16</v>
      </c>
      <c r="Q10" s="25" t="s">
        <v>19</v>
      </c>
      <c r="R10" s="27" t="s">
        <v>20</v>
      </c>
    </row>
    <row r="11" spans="2:18" ht="15">
      <c r="B11" s="117">
        <v>1</v>
      </c>
      <c r="C11" s="138" t="s">
        <v>583</v>
      </c>
      <c r="D11" s="139"/>
      <c r="E11" s="139"/>
      <c r="F11" s="118">
        <v>1</v>
      </c>
      <c r="G11" s="119" t="s">
        <v>23</v>
      </c>
      <c r="H11" s="120">
        <f>+R11</f>
        <v>75200</v>
      </c>
      <c r="I11" s="121"/>
      <c r="J11" s="122">
        <f>+F11*H11*(1-I11/100)</f>
        <v>75200</v>
      </c>
      <c r="K11" s="28">
        <v>1</v>
      </c>
      <c r="L11" s="91">
        <v>35000</v>
      </c>
      <c r="M11" s="29">
        <v>12000</v>
      </c>
      <c r="N11" s="116">
        <f>+L11+M11</f>
        <v>47000</v>
      </c>
      <c r="O11" s="29"/>
      <c r="P11" s="30">
        <v>1.6</v>
      </c>
      <c r="Q11" s="101">
        <f>+N11</f>
        <v>47000</v>
      </c>
      <c r="R11" s="86">
        <f>Q11*P11</f>
        <v>75200</v>
      </c>
    </row>
    <row r="12" spans="2:18" ht="15">
      <c r="B12" s="123"/>
      <c r="C12" s="138"/>
      <c r="D12" s="139"/>
      <c r="E12" s="139"/>
      <c r="F12" s="124"/>
      <c r="G12" s="125"/>
      <c r="H12" s="126"/>
      <c r="I12" s="127"/>
      <c r="J12" s="128"/>
      <c r="K12" s="28">
        <v>2</v>
      </c>
      <c r="L12" s="91"/>
      <c r="M12" s="29"/>
      <c r="N12" s="112"/>
      <c r="O12" s="29"/>
      <c r="P12" s="30">
        <v>1.5</v>
      </c>
      <c r="Q12" s="101">
        <f>+L12</f>
        <v>0</v>
      </c>
      <c r="R12" s="86">
        <f aca="true" t="shared" si="0" ref="R12:R32">Q12*P12</f>
        <v>0</v>
      </c>
    </row>
    <row r="13" spans="2:18" ht="15">
      <c r="B13" s="129"/>
      <c r="C13" s="138"/>
      <c r="D13" s="139"/>
      <c r="E13" s="139"/>
      <c r="F13" s="130"/>
      <c r="G13" s="125"/>
      <c r="H13" s="126"/>
      <c r="I13" s="127"/>
      <c r="J13" s="128"/>
      <c r="K13" s="28">
        <v>3</v>
      </c>
      <c r="L13" s="91"/>
      <c r="M13" s="29"/>
      <c r="N13" s="115"/>
      <c r="O13" s="29">
        <v>25800</v>
      </c>
      <c r="P13" s="30">
        <v>1.5</v>
      </c>
      <c r="Q13" s="101">
        <f>+O13</f>
        <v>25800</v>
      </c>
      <c r="R13" s="86">
        <f t="shared" si="0"/>
        <v>38700</v>
      </c>
    </row>
    <row r="14" spans="2:18" ht="15">
      <c r="B14" s="99"/>
      <c r="C14" s="131"/>
      <c r="D14" s="132"/>
      <c r="E14" s="132"/>
      <c r="F14" s="93"/>
      <c r="G14" s="92"/>
      <c r="H14" s="106"/>
      <c r="I14" s="108"/>
      <c r="J14" s="107"/>
      <c r="K14" s="28">
        <v>4</v>
      </c>
      <c r="L14" s="29"/>
      <c r="M14" s="90"/>
      <c r="N14" s="115"/>
      <c r="O14" s="29"/>
      <c r="P14" s="30">
        <v>1</v>
      </c>
      <c r="Q14" s="31">
        <f>+N14</f>
        <v>0</v>
      </c>
      <c r="R14" s="86">
        <f t="shared" si="0"/>
        <v>0</v>
      </c>
    </row>
    <row r="15" spans="2:18" ht="15">
      <c r="B15" s="89"/>
      <c r="C15" s="131"/>
      <c r="D15" s="132"/>
      <c r="E15" s="132"/>
      <c r="F15" s="93"/>
      <c r="G15" s="92"/>
      <c r="H15" s="93"/>
      <c r="I15" s="109"/>
      <c r="J15" s="85"/>
      <c r="K15" s="28">
        <v>5</v>
      </c>
      <c r="L15" s="29"/>
      <c r="M15" s="90"/>
      <c r="N15" s="29"/>
      <c r="O15" s="29"/>
      <c r="P15" s="30">
        <v>1</v>
      </c>
      <c r="Q15" s="31">
        <f>+N15</f>
        <v>0</v>
      </c>
      <c r="R15" s="86">
        <f t="shared" si="0"/>
        <v>0</v>
      </c>
    </row>
    <row r="16" spans="2:18" ht="15">
      <c r="B16" s="87"/>
      <c r="C16" s="131"/>
      <c r="D16" s="132"/>
      <c r="E16" s="132"/>
      <c r="F16" s="93"/>
      <c r="G16" s="92"/>
      <c r="H16" s="93"/>
      <c r="I16" s="109"/>
      <c r="J16" s="85">
        <f>+F16*H16*(1-I17/100)</f>
        <v>0</v>
      </c>
      <c r="K16" s="28">
        <v>6</v>
      </c>
      <c r="L16" s="29"/>
      <c r="M16" s="90"/>
      <c r="N16" s="29"/>
      <c r="O16" s="29"/>
      <c r="P16" s="30">
        <v>1.5</v>
      </c>
      <c r="Q16" s="31">
        <f>+N16</f>
        <v>0</v>
      </c>
      <c r="R16" s="86">
        <f t="shared" si="0"/>
        <v>0</v>
      </c>
    </row>
    <row r="17" spans="2:18" ht="15">
      <c r="B17" s="89"/>
      <c r="C17" s="131"/>
      <c r="D17" s="132"/>
      <c r="E17" s="132"/>
      <c r="F17" s="93"/>
      <c r="G17" s="92"/>
      <c r="H17" s="93"/>
      <c r="I17" s="109"/>
      <c r="J17" s="85">
        <f>+F17*H17*(1-I18/100)</f>
        <v>0</v>
      </c>
      <c r="K17" s="28">
        <v>7</v>
      </c>
      <c r="L17" s="29"/>
      <c r="M17" s="90"/>
      <c r="N17" s="29"/>
      <c r="O17" s="29"/>
      <c r="P17" s="30">
        <v>1.5</v>
      </c>
      <c r="Q17" s="31">
        <f>+N17</f>
        <v>0</v>
      </c>
      <c r="R17" s="86">
        <f t="shared" si="0"/>
        <v>0</v>
      </c>
    </row>
    <row r="18" spans="2:18" ht="15">
      <c r="B18" s="89"/>
      <c r="C18" s="83"/>
      <c r="D18" s="84"/>
      <c r="E18" s="84"/>
      <c r="F18" s="93"/>
      <c r="G18" s="92"/>
      <c r="H18" s="93"/>
      <c r="I18" s="109"/>
      <c r="J18" s="85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86">
        <f t="shared" si="0"/>
        <v>0</v>
      </c>
    </row>
    <row r="19" spans="2:18" ht="15">
      <c r="B19" s="89"/>
      <c r="C19" s="83"/>
      <c r="D19" s="84"/>
      <c r="E19" s="84"/>
      <c r="F19" s="93"/>
      <c r="G19" s="92"/>
      <c r="H19" s="93"/>
      <c r="I19" s="109">
        <v>0</v>
      </c>
      <c r="J19" s="85">
        <f>+F19*H19*(1-I20/100)</f>
        <v>0</v>
      </c>
      <c r="K19" s="28">
        <v>9</v>
      </c>
      <c r="L19" s="29">
        <v>1.6</v>
      </c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89"/>
      <c r="C20" s="83"/>
      <c r="D20" s="84"/>
      <c r="E20" s="84"/>
      <c r="F20" s="93"/>
      <c r="G20" s="92"/>
      <c r="H20" s="93"/>
      <c r="I20" s="109">
        <v>0</v>
      </c>
      <c r="J20" s="85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89"/>
      <c r="C21" s="83"/>
      <c r="D21" s="84"/>
      <c r="E21" s="84"/>
      <c r="F21" s="93"/>
      <c r="G21" s="92"/>
      <c r="H21" s="93"/>
      <c r="I21" s="109">
        <v>0</v>
      </c>
      <c r="J21" s="8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89"/>
      <c r="C22" s="83"/>
      <c r="D22" s="84"/>
      <c r="E22" s="84"/>
      <c r="F22" s="93"/>
      <c r="G22" s="92"/>
      <c r="H22" s="93"/>
      <c r="I22" s="109">
        <v>0</v>
      </c>
      <c r="J22" s="85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89"/>
      <c r="C23" s="83"/>
      <c r="D23" s="84"/>
      <c r="E23" s="84"/>
      <c r="F23" s="93"/>
      <c r="G23" s="92"/>
      <c r="H23" s="93"/>
      <c r="I23" s="109">
        <v>0</v>
      </c>
      <c r="J23" s="8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89"/>
      <c r="C24" s="83"/>
      <c r="D24" s="84"/>
      <c r="E24" s="84"/>
      <c r="F24" s="93"/>
      <c r="G24" s="92"/>
      <c r="H24" s="93"/>
      <c r="I24" s="109">
        <v>0</v>
      </c>
      <c r="J24" s="85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89"/>
      <c r="C25" s="83"/>
      <c r="D25" s="84"/>
      <c r="E25" s="84"/>
      <c r="F25" s="93"/>
      <c r="G25" s="92"/>
      <c r="H25" s="93"/>
      <c r="I25" s="109"/>
      <c r="J25" s="85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89"/>
      <c r="C26" s="83"/>
      <c r="D26" s="84"/>
      <c r="E26" s="84"/>
      <c r="F26" s="93"/>
      <c r="G26" s="92"/>
      <c r="H26" s="93"/>
      <c r="I26" s="109"/>
      <c r="J26" s="85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89"/>
      <c r="C27" s="83"/>
      <c r="D27" s="84"/>
      <c r="E27" s="84"/>
      <c r="F27" s="93"/>
      <c r="G27" s="92"/>
      <c r="H27" s="93"/>
      <c r="I27" s="109"/>
      <c r="J27" s="85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89"/>
      <c r="C28" s="83"/>
      <c r="D28" s="84"/>
      <c r="E28" s="84"/>
      <c r="F28" s="93"/>
      <c r="G28" s="92"/>
      <c r="H28" s="93"/>
      <c r="I28" s="109"/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89"/>
      <c r="C29" s="83"/>
      <c r="D29" s="84"/>
      <c r="E29" s="84"/>
      <c r="F29" s="93"/>
      <c r="G29" s="92"/>
      <c r="H29" s="93"/>
      <c r="I29" s="109">
        <v>0</v>
      </c>
      <c r="J29" s="85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89"/>
      <c r="C30" s="83"/>
      <c r="D30" s="84"/>
      <c r="E30" s="84"/>
      <c r="F30" s="93"/>
      <c r="G30" s="92"/>
      <c r="H30" s="93"/>
      <c r="I30" s="109">
        <v>0</v>
      </c>
      <c r="J30" s="85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87">
        <v>17</v>
      </c>
      <c r="C31" s="48"/>
      <c r="D31" s="49"/>
      <c r="E31" s="49"/>
      <c r="F31" s="97"/>
      <c r="G31" s="95"/>
      <c r="H31" s="97"/>
      <c r="I31" s="110">
        <v>0</v>
      </c>
      <c r="J31" s="74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87">
        <v>18</v>
      </c>
      <c r="C32" s="50"/>
      <c r="D32" s="51"/>
      <c r="E32" s="51"/>
      <c r="F32" s="98"/>
      <c r="G32" s="96"/>
      <c r="H32" s="98"/>
      <c r="I32" s="111">
        <v>0</v>
      </c>
      <c r="J32" s="75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88"/>
      <c r="D33" s="39"/>
      <c r="E33" s="39"/>
      <c r="F33" s="53"/>
      <c r="G33" s="54" t="s">
        <v>3</v>
      </c>
      <c r="H33" s="55"/>
      <c r="I33" s="56"/>
      <c r="J33" s="64">
        <f>SUM(J11:J32)</f>
        <v>75200</v>
      </c>
    </row>
    <row r="34" spans="2:10" ht="15">
      <c r="B34" s="57"/>
      <c r="C34" s="58"/>
      <c r="D34" s="59"/>
      <c r="E34" s="39"/>
      <c r="F34" s="60"/>
      <c r="G34" s="61" t="s">
        <v>13</v>
      </c>
      <c r="H34" s="62"/>
      <c r="I34" s="63"/>
      <c r="J34" s="64">
        <f>J33*I34</f>
        <v>0</v>
      </c>
    </row>
    <row r="35" spans="2:10" ht="15">
      <c r="B35" s="38"/>
      <c r="C35" s="39"/>
      <c r="D35" s="39"/>
      <c r="E35" s="39"/>
      <c r="F35" s="65"/>
      <c r="G35" s="66" t="s">
        <v>4</v>
      </c>
      <c r="H35" s="58"/>
      <c r="I35" s="67"/>
      <c r="J35" s="64">
        <f>J33-J34</f>
        <v>75200</v>
      </c>
    </row>
    <row r="36" spans="2:10" ht="15">
      <c r="B36" s="38"/>
      <c r="C36" s="39"/>
      <c r="D36" s="39"/>
      <c r="E36" s="39"/>
      <c r="F36" s="60"/>
      <c r="G36" s="61">
        <v>0.19</v>
      </c>
      <c r="H36" s="62"/>
      <c r="I36" s="63">
        <v>0.19</v>
      </c>
      <c r="J36" s="64">
        <f>J35*I36</f>
        <v>14288</v>
      </c>
    </row>
    <row r="37" spans="2:10" ht="15.75" thickBot="1">
      <c r="B37" s="41"/>
      <c r="C37" s="42"/>
      <c r="D37" s="42"/>
      <c r="E37" s="42"/>
      <c r="F37" s="68"/>
      <c r="G37" s="69" t="s">
        <v>2</v>
      </c>
      <c r="H37" s="70"/>
      <c r="I37" s="71"/>
      <c r="J37" s="72">
        <f>J35+J36</f>
        <v>89488</v>
      </c>
    </row>
  </sheetData>
  <sheetProtection formatCells="0"/>
  <mergeCells count="13">
    <mergeCell ref="E5:J5"/>
    <mergeCell ref="F6:H6"/>
    <mergeCell ref="F7:H7"/>
    <mergeCell ref="F8:H8"/>
    <mergeCell ref="C15:E15"/>
    <mergeCell ref="C16:E16"/>
    <mergeCell ref="B8:C8"/>
    <mergeCell ref="C17:E17"/>
    <mergeCell ref="C10:E10"/>
    <mergeCell ref="C11:E11"/>
    <mergeCell ref="C13:E13"/>
    <mergeCell ref="C12:E12"/>
    <mergeCell ref="C14:E14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3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6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7" ht="15">
      <c r="A106">
        <v>105</v>
      </c>
      <c r="B106" s="35" t="s">
        <v>578</v>
      </c>
      <c r="C106" t="s">
        <v>579</v>
      </c>
      <c r="E106" t="s">
        <v>580</v>
      </c>
      <c r="G106" t="s">
        <v>33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42"/>
    </row>
    <row r="2" ht="15">
      <c r="A2" s="142"/>
    </row>
    <row r="3" ht="15">
      <c r="A3" s="142"/>
    </row>
    <row r="4" ht="15">
      <c r="A4" s="142"/>
    </row>
    <row r="5" ht="15">
      <c r="A5" s="142"/>
    </row>
    <row r="6" ht="15">
      <c r="A6" s="142"/>
    </row>
    <row r="7" ht="15">
      <c r="A7" s="142"/>
    </row>
    <row r="8" ht="15">
      <c r="A8" s="142"/>
    </row>
    <row r="9" ht="15">
      <c r="A9" s="142"/>
    </row>
    <row r="10" ht="15">
      <c r="A10" s="142"/>
    </row>
    <row r="11" ht="15">
      <c r="A11" s="142"/>
    </row>
    <row r="12" ht="15">
      <c r="A12" s="142"/>
    </row>
    <row r="13" ht="15">
      <c r="A13" s="142"/>
    </row>
    <row r="14" ht="15">
      <c r="A14" s="142"/>
    </row>
    <row r="15" ht="15">
      <c r="A15" s="142"/>
    </row>
    <row r="16" ht="15">
      <c r="A16" s="142"/>
    </row>
    <row r="17" ht="15">
      <c r="A17" s="142"/>
    </row>
    <row r="18" ht="15">
      <c r="A18" s="142"/>
    </row>
    <row r="19" ht="15">
      <c r="A19" s="142"/>
    </row>
    <row r="20" ht="15">
      <c r="A20" s="142"/>
    </row>
    <row r="21" ht="15">
      <c r="A21" s="142"/>
    </row>
    <row r="22" ht="15">
      <c r="A22" s="142"/>
    </row>
    <row r="23" ht="15">
      <c r="A23" s="142"/>
    </row>
    <row r="24" ht="15">
      <c r="A24" s="142"/>
    </row>
    <row r="25" ht="15">
      <c r="A25" s="142"/>
    </row>
    <row r="26" ht="15">
      <c r="A26" s="142"/>
    </row>
    <row r="27" ht="15">
      <c r="A27" s="142"/>
    </row>
    <row r="28" ht="15">
      <c r="A28" s="142"/>
    </row>
    <row r="29" ht="15">
      <c r="A29" s="142"/>
    </row>
    <row r="30" ht="15">
      <c r="A30" s="142"/>
    </row>
    <row r="31" ht="15">
      <c r="A31" s="142"/>
    </row>
    <row r="32" ht="15">
      <c r="A32" s="142"/>
    </row>
    <row r="33" ht="15">
      <c r="A33" s="142"/>
    </row>
    <row r="34" ht="15">
      <c r="A34" s="142"/>
    </row>
    <row r="35" ht="15">
      <c r="A35" s="142"/>
    </row>
    <row r="36" ht="15">
      <c r="A36" s="142"/>
    </row>
    <row r="37" ht="15">
      <c r="A37" s="142"/>
    </row>
    <row r="38" ht="15">
      <c r="A38" s="142"/>
    </row>
    <row r="39" ht="15">
      <c r="A39" s="142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2015-07-29T18:25:20Z</cp:lastPrinted>
  <dcterms:created xsi:type="dcterms:W3CDTF">2013-07-12T05:01:37Z</dcterms:created>
  <dcterms:modified xsi:type="dcterms:W3CDTF">2015-08-05T18:06:27Z</dcterms:modified>
  <cp:category/>
  <cp:version/>
  <cp:contentType/>
  <cp:contentStatus/>
</cp:coreProperties>
</file>