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<sst xmlns="http://schemas.openxmlformats.org/spreadsheetml/2006/main" count="853" uniqueCount="617">
  <si>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</si>
  <si>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</si>
  <si>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</si>
  <si>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</si>
  <si>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</si>
  <si>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</si>
  <si>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</si>
  <si>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</si>
  <si>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</si>
  <si>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</si>
  <si>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</si>
  <si>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</si>
  <si>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</si>
  <si>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</si>
  <si>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</si>
  <si>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</si>
  <si>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</si>
  <si>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</si>
  <si>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</si>
  <si>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</si>
  <si>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</si>
  <si>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</si>
  <si>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</si>
  <si>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</si>
  <si>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</si>
  <si>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</si>
  <si>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</si>
  <si>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</si>
  <si>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</si>
  <si>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</si>
  <si>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</si>
  <si>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</si>
  <si>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</si>
  <si>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</si>
  <si>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</si>
  <si>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</si>
  <si>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</si>
  <si>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</si>
  <si>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</si>
  <si>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</si>
  <si>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</si>
  <si>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</si>
  <si>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</si>
  <si>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</si>
  <si>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</si>
  <si>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</si>
  <si>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</si>
  <si>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</si>
  <si>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</si>
  <si>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</si>
  <si>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</si>
  <si>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</si>
  <si>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</si>
  <si>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</si>
  <si>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</si>
  <si>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</si>
  <si>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</si>
  <si>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</si>
  <si>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</si>
  <si>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</si>
  <si>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</si>
  <si>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</si>
  <si>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</si>
  <si>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</si>
  <si>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</si>
  <si>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</si>
  <si>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</si>
  <si>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</si>
  <si>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</si>
  <si>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</si>
  <si>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</si>
  <si>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</si>
  <si>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</si>
  <si>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</si>
  <si>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</si>
  <si>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</si>
  <si>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</si>
  <si>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</si>
  <si>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</si>
  <si>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</si>
  <si>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</si>
  <si>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</si>
  <si>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</si>
  <si>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</si>
  <si>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</si>
  <si>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</si>
  <si>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</si>
  <si>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</si>
  <si>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</si>
  <si>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</si>
  <si>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</si>
  <si>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</si>
  <si>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</si>
  <si>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</si>
  <si>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</si>
  <si>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</si>
  <si>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</si>
  <si>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</si>
  <si>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</si>
  <si>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</si>
  <si>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</si>
  <si>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</si>
  <si>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</si>
  <si>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</si>
  <si>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</si>
  <si>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</si>
  <si>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</si>
  <si>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</si>
  <si>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</si>
  <si>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</si>
  <si>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</si>
  <si>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</si>
  <si>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</si>
  <si>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</si>
  <si>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</si>
  <si>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</si>
  <si>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</si>
  <si>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</si>
  <si>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</si>
  <si>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</si>
  <si>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</si>
  <si>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</si>
  <si>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</si>
  <si>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</si>
  <si>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</si>
  <si>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</si>
  <si>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</si>
  <si>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</si>
  <si>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</si>
  <si>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</si>
  <si>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</si>
  <si>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</si>
  <si>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</si>
  <si>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</si>
  <si>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</si>
  <si>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</si>
  <si>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</si>
  <si>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</si>
  <si>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</si>
  <si>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</si>
  <si>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</si>
  <si>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</si>
  <si>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</si>
  <si>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</si>
  <si>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</si>
  <si>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</si>
  <si>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</si>
  <si>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</si>
  <si>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</si>
  <si>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</si>
  <si>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</si>
  <si>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</si>
  <si>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</si>
  <si>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</si>
  <si>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</si>
  <si>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</si>
  <si>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</si>
  <si>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</si>
  <si>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</si>
  <si>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</si>
  <si>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</si>
  <si>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</si>
  <si>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</si>
  <si>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</si>
  <si>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</si>
  <si>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</si>
  <si>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</si>
  <si>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</si>
  <si>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</si>
  <si>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</si>
  <si>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</si>
  <si>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</si>
  <si>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</si>
  <si>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</si>
  <si>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</si>
  <si>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</si>
  <si>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</si>
  <si>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</si>
  <si>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</si>
  <si>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</si>
  <si>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</si>
  <si>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</si>
  <si>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</si>
  <si>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</si>
  <si>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</si>
  <si>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</si>
  <si>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</si>
  <si>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</si>
  <si>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</si>
  <si>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</si>
  <si>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</si>
  <si>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</si>
  <si>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</si>
  <si>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</si>
  <si>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</si>
  <si>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</si>
  <si>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</si>
  <si>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</si>
  <si>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</si>
  <si>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</si>
  <si>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</si>
  <si>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</si>
  <si>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</si>
  <si>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</si>
  <si>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</si>
  <si>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</si>
  <si>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</si>
  <si>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</si>
  <si>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</si>
  <si>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</si>
  <si>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</si>
  <si>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</si>
  <si>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</si>
  <si>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</si>
  <si>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</si>
  <si>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</si>
  <si>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</si>
  <si>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</si>
  <si>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</si>
  <si>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</si>
  <si>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</si>
  <si>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</si>
  <si>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</si>
  <si>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</si>
  <si>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</si>
  <si>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</si>
  <si>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</si>
  <si>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</si>
  <si>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</si>
  <si>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</si>
  <si>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</si>
  <si>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</si>
  <si>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</si>
  <si>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</si>
  <si>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</si>
  <si>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</si>
  <si>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</si>
  <si>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</si>
  <si>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</si>
  <si>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</si>
  <si>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</si>
  <si>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</si>
  <si>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</si>
  <si>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</si>
  <si>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</si>
  <si>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</si>
  <si>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</si>
  <si>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</si>
  <si>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</si>
  <si>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</si>
  <si>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</si>
  <si>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</si>
  <si>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</si>
  <si>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</si>
  <si>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</si>
  <si>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</si>
  <si>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</si>
  <si>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</si>
  <si>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</si>
  <si>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</si>
  <si>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</si>
  <si>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</si>
  <si>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</si>
  <si>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</si>
  <si>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</si>
  <si>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</si>
  <si>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</si>
  <si>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</si>
  <si>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</si>
  <si>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</si>
  <si>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</si>
  <si>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</si>
  <si>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</si>
  <si>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</si>
  <si>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</si>
  <si>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</si>
  <si>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</si>
  <si>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</si>
  <si>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</si>
  <si>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</si>
  <si>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</si>
  <si>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</si>
  <si>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</si>
  <si>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</si>
  <si>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</si>
  <si>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</si>
  <si>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</si>
  <si>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</si>
  <si>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</si>
  <si>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</si>
  <si>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</si>
  <si>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</si>
  <si>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</si>
  <si>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</si>
  <si>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</si>
  <si>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</si>
  <si>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</si>
  <si>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</si>
  <si>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</si>
  <si>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</si>
  <si>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</si>
  <si>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</si>
  <si>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</si>
  <si>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</si>
  <si>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</si>
  <si>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</si>
  <si>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</si>
  <si>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</si>
  <si>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</si>
  <si>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</si>
  <si>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</si>
  <si>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</si>
  <si>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</si>
  <si>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</si>
  <si>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</si>
  <si>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</si>
  <si>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</si>
  <si>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</si>
  <si>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</si>
  <si>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</si>
  <si>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</si>
  <si>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</si>
  <si>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</si>
  <si>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</si>
  <si>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</si>
  <si>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</si>
  <si>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</si>
  <si>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</si>
  <si>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</si>
  <si>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</si>
  <si>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</si>
  <si>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</si>
  <si>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</si>
  <si>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</si>
  <si>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</si>
  <si>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</si>
  <si>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</si>
  <si>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</si>
  <si>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</si>
  <si>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</si>
  <si>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</si>
  <si>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</si>
  <si>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</si>
  <si>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</si>
  <si>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</si>
  <si>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</si>
  <si>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</si>
  <si>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</si>
  <si>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</si>
  <si>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</si>
  <si>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</si>
  <si>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</si>
  <si>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</si>
  <si>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</si>
  <si>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</si>
  <si>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</si>
  <si>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</si>
  <si>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</si>
  <si>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</si>
  <si>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</si>
  <si>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</si>
  <si>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</si>
  <si>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</si>
  <si>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</si>
  <si>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</si>
  <si>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</si>
  <si>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</si>
  <si>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</si>
  <si>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</si>
  <si>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</si>
  <si>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</si>
  <si>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</si>
  <si>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</si>
  <si>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</si>
  <si>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</si>
  <si>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</si>
  <si>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</si>
  <si>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</si>
  <si>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</si>
  <si>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</si>
  <si>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</si>
  <si>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</si>
  <si>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</si>
  <si>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</si>
  <si>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</si>
  <si>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</si>
  <si>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</si>
  <si>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</si>
  <si>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</si>
  <si>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</si>
  <si>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</si>
  <si>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</si>
  <si>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</si>
  <si>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</si>
  <si>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</si>
  <si>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</si>
  <si>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</si>
  <si>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</si>
  <si>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</si>
  <si>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</si>
  <si>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</si>
  <si>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</si>
  <si>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</si>
  <si>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</si>
  <si>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</si>
  <si>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</si>
  <si>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</si>
  <si>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</si>
  <si>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</si>
  <si>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</si>
  <si>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</si>
  <si>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</si>
  <si>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</si>
  <si>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</si>
  <si>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</si>
  <si>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</si>
  <si>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</si>
  <si>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</si>
  <si>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</si>
  <si>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</si>
  <si>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</si>
  <si>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</si>
  <si>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</si>
  <si>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</si>
  <si>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</si>
  <si>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</si>
  <si>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</si>
  <si>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</si>
  <si>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</si>
  <si>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</si>
  <si>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</si>
  <si>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</si>
  <si>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</si>
  <si>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</si>
  <si>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</si>
  <si>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</si>
  <si>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</si>
  <si>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</si>
  <si>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</si>
  <si>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</si>
  <si>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</si>
  <si>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</si>
  <si>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</si>
  <si>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</si>
  <si>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</si>
  <si>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</si>
  <si>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</si>
  <si>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</si>
  <si>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</si>
  <si>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</si>
  <si>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</si>
  <si>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</si>
  <si>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</si>
  <si>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</si>
  <si>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</si>
  <si>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</si>
  <si>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</si>
  <si>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</si>
  <si>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</si>
  <si>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</si>
  <si>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</si>
  <si>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</si>
  <si>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</si>
  <si>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</si>
  <si>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</si>
  <si>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</si>
  <si>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</si>
  <si>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</si>
  <si>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</si>
  <si>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</si>
  <si>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</si>
  <si>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</si>
  <si>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</si>
  <si>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</si>
  <si>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</si>
  <si>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</si>
  <si>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</si>
  <si>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</si>
  <si>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</si>
  <si>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</si>
  <si>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</si>
  <si>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</si>
  <si>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</si>
  <si>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</si>
  <si>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</si>
  <si>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</si>
  <si>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</si>
  <si>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</si>
  <si>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</si>
  <si>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</si>
  <si>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</si>
  <si>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</si>
  <si>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</si>
  <si>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</si>
  <si>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</si>
  <si>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</si>
  <si>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</si>
  <si>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</si>
  <si>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</si>
  <si>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</si>
  <si>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</si>
  <si>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</si>
  <si>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</si>
  <si>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</si>
  <si>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</si>
  <si>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</si>
  <si>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</si>
  <si>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</si>
  <si>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</si>
  <si>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</si>
  <si>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</si>
  <si>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</si>
  <si>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</si>
  <si>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</si>
  <si>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</si>
  <si>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</si>
  <si>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</si>
  <si>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</si>
  <si>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</si>
  <si>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</si>
  <si>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</si>
  <si>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</si>
  <si>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</si>
  <si>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</si>
  <si>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</si>
  <si>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</si>
  <si>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</si>
  <si>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</si>
  <si>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</si>
  <si>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</si>
  <si>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</si>
  <si>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</si>
  <si>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</si>
  <si>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</si>
  <si>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</si>
  <si>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</si>
  <si>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</si>
  <si>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</si>
  <si>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</si>
  <si>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</si>
  <si>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</si>
  <si>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</si>
  <si>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</si>
  <si>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</si>
  <si>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</si>
  <si>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</si>
  <si>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</si>
  <si>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</si>
  <si>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</si>
  <si>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</si>
  <si>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</si>
  <si>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</si>
  <si>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</si>
  <si>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</si>
  <si>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</si>
  <si>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</si>
  <si>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</si>
  <si>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</si>
  <si>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</si>
  <si>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</si>
  <si>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</si>
  <si>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</si>
  <si>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</si>
  <si>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</si>
  <si>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</si>
  <si>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</si>
  <si>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</si>
  <si>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</si>
  <si>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</si>
  <si>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</si>
  <si>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</si>
  <si>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</si>
  <si>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</si>
  <si>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</si>
  <si>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</si>
  <si>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</si>
  <si>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</si>
  <si>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</si>
  <si>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</si>
  <si>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</si>
  <si>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</si>
  <si>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</si>
  <si>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</si>
  <si>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</si>
  <si>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</si>
  <si>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</si>
  <si>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</si>
  <si>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</si>
  <si>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</si>
  <si>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</si>
  <si>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</si>
  <si>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</si>
  <si>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</si>
  <si>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</si>
  <si>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</si>
  <si>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</si>
  <si>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</si>
  <si>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</si>
  <si>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</si>
  <si>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</si>
  <si>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</si>
  <si>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</si>
  <si>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</si>
  <si>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</si>
  <si>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</si>
  <si>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</si>
  <si>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</si>
  <si>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</si>
  <si>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</si>
  <si>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</si>
  <si>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GABRIEL CUCOCH</t>
  </si>
  <si>
    <t>INTERCOS</t>
  </si>
  <si>
    <t>FOCOS LUCES EMERGENCIA</t>
  </si>
  <si>
    <t>gobantes</t>
  </si>
  <si>
    <t>javier tralma</t>
  </si>
  <si>
    <t>disponibilidad inmediata</t>
  </si>
  <si>
    <t>COD.0602025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</si>
</sst>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6" fillId="33" borderId="11" xfId="0" applyFont="1" applyFill="1" applyBorder="1" applyAlignment="1" applyProtection="1">
      <alignment vertical="top" wrapText="1"/>
      <protection locked="0"/>
    </xf>
    <xf numFmtId="0" fontId="46" fillId="33" borderId="11" xfId="0" applyFont="1" applyFill="1" applyBorder="1" applyAlignment="1" applyProtection="1">
      <alignment horizontal="center" vertical="top" wrapText="1"/>
      <protection locked="0"/>
    </xf>
    <xf numFmtId="0" fontId="46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7" fillId="33" borderId="14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Border="1" applyAlignment="1" applyProtection="1">
      <alignment horizontal="left" vertical="center" wrapText="1"/>
      <protection locked="0"/>
    </xf>
    <xf numFmtId="0" fontId="47" fillId="33" borderId="0" xfId="0" applyFont="1" applyFill="1" applyBorder="1" applyAlignment="1" applyProtection="1">
      <alignment horizontal="center" vertical="center"/>
      <protection locked="0"/>
    </xf>
    <xf numFmtId="164" fontId="47" fillId="33" borderId="0" xfId="0" applyNumberFormat="1" applyFont="1" applyFill="1" applyBorder="1" applyAlignment="1" applyProtection="1">
      <alignment horizontal="center" vertical="center"/>
      <protection locked="0"/>
    </xf>
    <xf numFmtId="14" fontId="48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7" fillId="0" borderId="19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47" fillId="0" borderId="20" xfId="0" applyFont="1" applyFill="1" applyBorder="1" applyAlignment="1" applyProtection="1">
      <alignment horizontal="center"/>
      <protection locked="0"/>
    </xf>
    <xf numFmtId="0" fontId="47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9" fillId="0" borderId="0" xfId="0" applyFont="1" applyAlignment="1" applyProtection="1">
      <alignment/>
      <protection locked="0"/>
    </xf>
    <xf numFmtId="0" fontId="49" fillId="0" borderId="20" xfId="0" applyFont="1" applyBorder="1" applyAlignment="1" applyProtection="1">
      <alignment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0" borderId="22" xfId="0" applyFont="1" applyBorder="1" applyAlignment="1" applyProtection="1">
      <alignment/>
      <protection locked="0"/>
    </xf>
    <xf numFmtId="0" fontId="49" fillId="0" borderId="23" xfId="0" applyFont="1" applyBorder="1" applyAlignment="1" applyProtection="1">
      <alignment/>
      <protection locked="0"/>
    </xf>
    <xf numFmtId="0" fontId="47" fillId="33" borderId="24" xfId="0" applyFont="1" applyFill="1" applyBorder="1" applyAlignment="1" applyProtection="1">
      <alignment/>
      <protection locked="0"/>
    </xf>
    <xf numFmtId="3" fontId="49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0" fillId="33" borderId="11" xfId="0" applyFont="1" applyFill="1" applyBorder="1" applyAlignment="1" applyProtection="1">
      <alignment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25" xfId="0" applyFont="1" applyFill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0" fontId="50" fillId="33" borderId="26" xfId="0" applyNumberFormat="1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26" xfId="0" applyFont="1" applyFill="1" applyBorder="1" applyAlignment="1" applyProtection="1">
      <alignment horizontal="center"/>
      <protection locked="0"/>
    </xf>
    <xf numFmtId="0" fontId="51" fillId="33" borderId="26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0" fillId="33" borderId="12" xfId="0" applyFont="1" applyFill="1" applyBorder="1" applyAlignment="1" applyProtection="1">
      <alignment/>
      <protection locked="0"/>
    </xf>
    <xf numFmtId="0" fontId="50" fillId="33" borderId="28" xfId="0" applyFont="1" applyFill="1" applyBorder="1" applyAlignment="1" applyProtection="1">
      <alignment horizontal="right" vertical="center"/>
      <protection locked="0"/>
    </xf>
    <xf numFmtId="0" fontId="50" fillId="33" borderId="11" xfId="0" applyFont="1" applyFill="1" applyBorder="1" applyAlignment="1" applyProtection="1">
      <alignment horizontal="right" vertical="center"/>
      <protection locked="0"/>
    </xf>
    <xf numFmtId="0" fontId="50" fillId="33" borderId="29" xfId="0" applyFont="1" applyFill="1" applyBorder="1" applyAlignment="1" applyProtection="1">
      <alignment horizontal="right"/>
      <protection locked="0"/>
    </xf>
    <xf numFmtId="1" fontId="50" fillId="33" borderId="30" xfId="0" applyNumberFormat="1" applyFont="1" applyFill="1" applyBorder="1" applyAlignment="1" applyProtection="1">
      <alignment horizontal="center"/>
      <protection/>
    </xf>
    <xf numFmtId="0" fontId="50" fillId="33" borderId="14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right" vertical="center"/>
      <protection locked="0"/>
    </xf>
    <xf numFmtId="0" fontId="50" fillId="33" borderId="0" xfId="0" applyFont="1" applyFill="1" applyBorder="1" applyAlignment="1" applyProtection="1">
      <alignment horizontal="left" vertical="center"/>
      <protection locked="0"/>
    </xf>
    <xf numFmtId="0" fontId="50" fillId="33" borderId="15" xfId="0" applyFont="1" applyFill="1" applyBorder="1" applyAlignment="1" applyProtection="1">
      <alignment horizontal="right"/>
      <protection locked="0"/>
    </xf>
    <xf numFmtId="9" fontId="50" fillId="33" borderId="31" xfId="0" applyNumberFormat="1" applyFont="1" applyFill="1" applyBorder="1" applyAlignment="1" applyProtection="1">
      <alignment horizontal="right" vertical="center"/>
      <protection locked="0"/>
    </xf>
    <xf numFmtId="9" fontId="50" fillId="33" borderId="0" xfId="0" applyNumberFormat="1" applyFont="1" applyFill="1" applyBorder="1" applyAlignment="1" applyProtection="1">
      <alignment horizontal="right" vertical="center"/>
      <protection locked="0"/>
    </xf>
    <xf numFmtId="9" fontId="50" fillId="33" borderId="19" xfId="0" applyNumberFormat="1" applyFont="1" applyFill="1" applyBorder="1" applyAlignment="1" applyProtection="1">
      <alignment horizontal="center" vertical="center"/>
      <protection locked="0"/>
    </xf>
    <xf numFmtId="1" fontId="50" fillId="33" borderId="32" xfId="0" applyNumberFormat="1" applyFont="1" applyFill="1" applyBorder="1" applyAlignment="1" applyProtection="1">
      <alignment horizontal="center"/>
      <protection/>
    </xf>
    <xf numFmtId="0" fontId="50" fillId="33" borderId="15" xfId="0" applyFont="1" applyFill="1" applyBorder="1" applyAlignment="1" applyProtection="1">
      <alignment/>
      <protection locked="0"/>
    </xf>
    <xf numFmtId="0" fontId="50" fillId="33" borderId="31" xfId="0" applyFont="1" applyFill="1" applyBorder="1" applyAlignment="1" applyProtection="1">
      <alignment horizontal="right" vertical="center"/>
      <protection locked="0"/>
    </xf>
    <xf numFmtId="0" fontId="50" fillId="33" borderId="19" xfId="0" applyFont="1" applyFill="1" applyBorder="1" applyAlignment="1" applyProtection="1">
      <alignment horizontal="right"/>
      <protection locked="0"/>
    </xf>
    <xf numFmtId="0" fontId="50" fillId="33" borderId="27" xfId="0" applyFont="1" applyFill="1" applyBorder="1" applyAlignment="1" applyProtection="1">
      <alignment/>
      <protection locked="0"/>
    </xf>
    <xf numFmtId="0" fontId="50" fillId="33" borderId="33" xfId="0" applyFont="1" applyFill="1" applyBorder="1" applyAlignment="1" applyProtection="1">
      <alignment horizontal="right" vertical="center"/>
      <protection locked="0"/>
    </xf>
    <xf numFmtId="0" fontId="50" fillId="33" borderId="24" xfId="0" applyFont="1" applyFill="1" applyBorder="1" applyAlignment="1" applyProtection="1">
      <alignment horizontal="right" vertical="center"/>
      <protection locked="0"/>
    </xf>
    <xf numFmtId="0" fontId="50" fillId="33" borderId="34" xfId="0" applyFont="1" applyFill="1" applyBorder="1" applyAlignment="1" applyProtection="1">
      <alignment horizontal="right"/>
      <protection locked="0"/>
    </xf>
    <xf numFmtId="1" fontId="50" fillId="33" borderId="35" xfId="0" applyNumberFormat="1" applyFont="1" applyFill="1" applyBorder="1" applyAlignment="1" applyProtection="1">
      <alignment horizontal="center"/>
      <protection/>
    </xf>
    <xf numFmtId="165" fontId="53" fillId="0" borderId="13" xfId="45" applyNumberFormat="1" applyFont="1" applyFill="1" applyBorder="1" applyAlignment="1" applyProtection="1">
      <alignment horizontal="center" vertical="center"/>
      <protection locked="0"/>
    </xf>
    <xf numFmtId="166" fontId="50" fillId="33" borderId="26" xfId="0" applyNumberFormat="1" applyFont="1" applyFill="1" applyBorder="1" applyAlignment="1" applyProtection="1">
      <alignment horizontal="center"/>
      <protection/>
    </xf>
    <xf numFmtId="166" fontId="50" fillId="33" borderId="26" xfId="0" applyNumberFormat="1" applyFont="1" applyFill="1" applyBorder="1" applyAlignment="1" applyProtection="1">
      <alignment horizontal="center"/>
      <protection locked="0"/>
    </xf>
    <xf numFmtId="166" fontId="50" fillId="33" borderId="15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/>
    </xf>
    <xf numFmtId="166" fontId="50" fillId="33" borderId="36" xfId="0" applyNumberFormat="1" applyFont="1" applyFill="1" applyBorder="1" applyAlignment="1" applyProtection="1">
      <alignment horizontal="center"/>
      <protection locked="0"/>
    </xf>
    <xf numFmtId="166" fontId="50" fillId="33" borderId="27" xfId="0" applyNumberFormat="1" applyFont="1" applyFill="1" applyBorder="1" applyAlignment="1" applyProtection="1">
      <alignment horizontal="center"/>
      <protection/>
    </xf>
    <xf numFmtId="0" fontId="37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NumberFormat="1" applyFont="1" applyFill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 horizontal="center"/>
      <protection locked="0"/>
    </xf>
    <xf numFmtId="166" fontId="26" fillId="33" borderId="37" xfId="0" applyNumberFormat="1" applyFont="1" applyFill="1" applyBorder="1" applyAlignment="1" applyProtection="1">
      <alignment horizontal="center"/>
      <protection/>
    </xf>
    <xf numFmtId="166" fontId="26" fillId="33" borderId="37" xfId="0" applyNumberFormat="1" applyFont="1" applyFill="1" applyBorder="1" applyAlignment="1" applyProtection="1">
      <alignment horizontal="center"/>
      <protection locked="0"/>
    </xf>
    <xf numFmtId="166" fontId="26" fillId="33" borderId="12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0" xfId="0" applyFont="1" applyFill="1" applyBorder="1" applyAlignment="1" applyProtection="1">
      <alignment horizontal="left"/>
      <protection locked="0"/>
    </xf>
    <xf numFmtId="0" fontId="26" fillId="0" borderId="11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12</xdr:row>
      <xdr:rowOff>28575</xdr:rowOff>
    </xdr:from>
    <xdr:to>
      <xdr:col>4</xdr:col>
      <xdr:colOff>314325</xdr:colOff>
      <xdr:row>21</xdr:row>
      <xdr:rowOff>9525</xdr:rowOff>
    </xdr:to>
    <xdr:pic>
      <xdr:nvPicPr>
        <xdr:cNvPr id="3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838450"/>
          <a:ext cx="1695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7">
      <selection activeCell="M16" sqref="M16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2809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/>
      <c r="E4" s="83" t="s">
        <v>12</v>
      </c>
      <c r="F4" s="85"/>
      <c r="G4" s="85"/>
      <c r="H4" s="86"/>
      <c r="I4" s="83" t="s">
        <v>9</v>
      </c>
      <c r="J4" s="87"/>
      <c r="K4" s="20"/>
    </row>
    <row r="5" spans="2:11" ht="15">
      <c r="B5" s="88"/>
      <c r="C5" s="89"/>
      <c r="D5" s="90"/>
      <c r="E5" s="119"/>
      <c r="F5" s="119"/>
      <c r="G5" s="119"/>
      <c r="H5" s="119"/>
      <c r="I5" s="119"/>
      <c r="J5" s="120"/>
      <c r="K5" s="20"/>
    </row>
    <row r="6" spans="2:10" ht="17.25" customHeight="1">
      <c r="B6" s="88" t="s">
        <v>27</v>
      </c>
      <c r="C6" s="89"/>
      <c r="D6" s="91" t="s">
        <v>611</v>
      </c>
      <c r="E6" s="89" t="s">
        <v>7</v>
      </c>
      <c r="F6" s="119"/>
      <c r="G6" s="119"/>
      <c r="H6" s="119"/>
      <c r="I6" s="92"/>
      <c r="J6" s="93"/>
    </row>
    <row r="7" spans="2:10" ht="15">
      <c r="B7" s="88" t="s">
        <v>25</v>
      </c>
      <c r="C7" s="89"/>
      <c r="D7" s="91"/>
      <c r="E7" s="89" t="s">
        <v>8</v>
      </c>
      <c r="F7" s="119" t="s">
        <v>29</v>
      </c>
      <c r="G7" s="119"/>
      <c r="H7" s="119"/>
      <c r="I7" s="89" t="s">
        <v>26</v>
      </c>
      <c r="J7" s="94"/>
    </row>
    <row r="8" spans="2:12" ht="15.75" thickBot="1">
      <c r="B8" s="117" t="s">
        <v>28</v>
      </c>
      <c r="C8" s="118"/>
      <c r="D8" s="91" t="s">
        <v>606</v>
      </c>
      <c r="E8" s="89" t="s">
        <v>11</v>
      </c>
      <c r="F8" s="119" t="s">
        <v>610</v>
      </c>
      <c r="G8" s="119"/>
      <c r="H8" s="119"/>
      <c r="I8" s="89" t="s">
        <v>14</v>
      </c>
      <c r="J8" s="95">
        <f ca="1">TODAY()</f>
        <v>42200</v>
      </c>
      <c r="K8" s="20"/>
      <c r="L8" s="20"/>
    </row>
    <row r="9" spans="2:18" ht="16.5" thickBot="1" thickTop="1">
      <c r="B9" s="96"/>
      <c r="C9" s="97"/>
      <c r="D9" s="98"/>
      <c r="E9" s="97"/>
      <c r="F9" s="98"/>
      <c r="G9" s="98"/>
      <c r="H9" s="98"/>
      <c r="I9" s="97"/>
      <c r="J9" s="9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00" t="s">
        <v>1</v>
      </c>
      <c r="C10" s="111" t="s">
        <v>24</v>
      </c>
      <c r="D10" s="112"/>
      <c r="E10" s="113"/>
      <c r="F10" s="101" t="s">
        <v>0</v>
      </c>
      <c r="G10" s="102" t="s">
        <v>23</v>
      </c>
      <c r="H10" s="102" t="s">
        <v>15</v>
      </c>
      <c r="I10" s="103" t="s">
        <v>13</v>
      </c>
      <c r="J10" s="104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05">
        <v>1</v>
      </c>
      <c r="C11" s="114" t="s">
        <v>612</v>
      </c>
      <c r="D11" s="115"/>
      <c r="E11" s="116"/>
      <c r="F11" s="106">
        <v>4</v>
      </c>
      <c r="G11" s="106" t="s">
        <v>23</v>
      </c>
      <c r="H11" s="107">
        <f>+R11</f>
        <v>18601.600000000002</v>
      </c>
      <c r="I11" s="108">
        <v>0</v>
      </c>
      <c r="J11" s="109">
        <f>F11*H11*(1-I11/100)</f>
        <v>74406.40000000001</v>
      </c>
      <c r="K11" s="28" t="s">
        <v>613</v>
      </c>
      <c r="L11" s="29">
        <v>11626</v>
      </c>
      <c r="M11" s="29"/>
      <c r="N11" s="29"/>
      <c r="O11" s="29"/>
      <c r="P11" s="30">
        <v>1.6</v>
      </c>
      <c r="Q11" s="31">
        <f>+L11</f>
        <v>11626</v>
      </c>
      <c r="R11" s="35">
        <f>Q11*P11</f>
        <v>18601.600000000002</v>
      </c>
    </row>
    <row r="12" spans="2:18" ht="15">
      <c r="B12" s="42"/>
      <c r="C12" s="43"/>
      <c r="D12" s="44"/>
      <c r="E12" s="45"/>
      <c r="F12" s="46"/>
      <c r="G12" s="47"/>
      <c r="H12" s="75"/>
      <c r="I12" s="76"/>
      <c r="J12" s="77"/>
      <c r="K12" s="28" t="s">
        <v>614</v>
      </c>
      <c r="L12" s="29" t="s">
        <v>616</v>
      </c>
      <c r="M12" s="29"/>
      <c r="N12" s="29"/>
      <c r="O12" s="29"/>
      <c r="P12" s="30">
        <v>1.5</v>
      </c>
      <c r="Q12" s="31"/>
      <c r="R12" s="35">
        <f aca="true" t="shared" si="0" ref="R12:R28">Q12*P12</f>
        <v>0</v>
      </c>
    </row>
    <row r="13" spans="2:18" ht="15">
      <c r="B13" s="42"/>
      <c r="C13" s="43"/>
      <c r="D13" s="110"/>
      <c r="E13" s="45"/>
      <c r="F13" s="46"/>
      <c r="G13" s="47"/>
      <c r="H13" s="75"/>
      <c r="I13" s="76"/>
      <c r="J13" s="77"/>
      <c r="K13" s="28">
        <v>3</v>
      </c>
      <c r="L13" s="29"/>
      <c r="M13" s="29"/>
      <c r="N13" s="29"/>
      <c r="O13" s="29"/>
      <c r="P13" s="30">
        <v>1.5</v>
      </c>
      <c r="Q13" s="31"/>
      <c r="R13" s="35">
        <f t="shared" si="0"/>
        <v>0</v>
      </c>
    </row>
    <row r="14" spans="2:18" ht="15">
      <c r="B14" s="42"/>
      <c r="C14" s="43"/>
      <c r="D14" s="44"/>
      <c r="E14" s="45"/>
      <c r="F14" s="46"/>
      <c r="G14" s="47"/>
      <c r="H14" s="75"/>
      <c r="I14" s="76"/>
      <c r="J14" s="77"/>
      <c r="K14" s="28">
        <v>4</v>
      </c>
      <c r="L14" s="29"/>
      <c r="M14" s="29"/>
      <c r="N14" s="29"/>
      <c r="O14" s="29"/>
      <c r="P14" s="30">
        <v>1.5</v>
      </c>
      <c r="Q14" s="31"/>
      <c r="R14" s="35">
        <f t="shared" si="0"/>
        <v>0</v>
      </c>
    </row>
    <row r="15" spans="2:18" ht="15">
      <c r="B15" s="42"/>
      <c r="C15" s="43"/>
      <c r="D15" s="44"/>
      <c r="E15" s="45"/>
      <c r="F15" s="46"/>
      <c r="G15" s="47"/>
      <c r="H15" s="75"/>
      <c r="I15" s="76"/>
      <c r="J15" s="77"/>
      <c r="K15" s="28">
        <v>5</v>
      </c>
      <c r="L15" s="29"/>
      <c r="M15" s="29"/>
      <c r="N15" s="29"/>
      <c r="O15" s="29"/>
      <c r="P15" s="30">
        <v>1.5</v>
      </c>
      <c r="Q15" s="31"/>
      <c r="R15" s="35">
        <f t="shared" si="0"/>
        <v>0</v>
      </c>
    </row>
    <row r="16" spans="2:18" ht="15">
      <c r="B16" s="42"/>
      <c r="C16" s="43"/>
      <c r="D16" s="110"/>
      <c r="E16" s="110"/>
      <c r="F16" s="46"/>
      <c r="G16" s="47"/>
      <c r="H16" s="75"/>
      <c r="I16" s="76"/>
      <c r="J16" s="77"/>
      <c r="K16" s="28">
        <v>6</v>
      </c>
      <c r="L16" s="29"/>
      <c r="M16" s="29"/>
      <c r="N16" s="29"/>
      <c r="O16" s="29"/>
      <c r="P16" s="30">
        <v>1.5</v>
      </c>
      <c r="Q16" s="31"/>
      <c r="R16" s="35">
        <f t="shared" si="0"/>
        <v>0</v>
      </c>
    </row>
    <row r="17" spans="2:18" ht="15">
      <c r="B17" s="42"/>
      <c r="C17" s="110"/>
      <c r="D17" s="44"/>
      <c r="E17" s="45"/>
      <c r="F17" s="46"/>
      <c r="G17" s="47"/>
      <c r="H17" s="75"/>
      <c r="I17" s="76"/>
      <c r="J17" s="77"/>
      <c r="K17" s="28">
        <v>7</v>
      </c>
      <c r="L17" s="29"/>
      <c r="M17" s="29"/>
      <c r="N17" s="29"/>
      <c r="O17" s="29"/>
      <c r="P17" s="30">
        <v>1.5</v>
      </c>
      <c r="Q17" s="31"/>
      <c r="R17" s="35">
        <f t="shared" si="0"/>
        <v>0</v>
      </c>
    </row>
    <row r="18" spans="2:18" ht="15">
      <c r="B18" s="42"/>
      <c r="C18" s="43"/>
      <c r="D18" s="44"/>
      <c r="E18" s="45"/>
      <c r="F18" s="46"/>
      <c r="G18" s="47"/>
      <c r="H18" s="75"/>
      <c r="I18" s="76"/>
      <c r="J18" s="77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0"/>
        <v>0</v>
      </c>
    </row>
    <row r="19" spans="2:18" ht="15">
      <c r="B19" s="42"/>
      <c r="C19" s="43"/>
      <c r="D19" s="44"/>
      <c r="E19" s="45"/>
      <c r="F19" s="46"/>
      <c r="G19" s="47"/>
      <c r="H19" s="75"/>
      <c r="I19" s="76"/>
      <c r="J19" s="77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0"/>
        <v>0</v>
      </c>
    </row>
    <row r="20" spans="2:18" ht="15">
      <c r="B20" s="42"/>
      <c r="C20" s="43"/>
      <c r="D20" s="44"/>
      <c r="E20" s="45"/>
      <c r="F20" s="46"/>
      <c r="G20" s="47"/>
      <c r="H20" s="75"/>
      <c r="I20" s="76"/>
      <c r="J20" s="77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0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0"/>
        <v>0</v>
      </c>
    </row>
    <row r="22" spans="2:18" ht="15">
      <c r="B22" s="42"/>
      <c r="C22" s="43"/>
      <c r="D22" s="44"/>
      <c r="E22" s="45"/>
      <c r="F22" s="46"/>
      <c r="G22" s="47"/>
      <c r="H22" s="75"/>
      <c r="I22" s="76"/>
      <c r="J22" s="77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42"/>
      <c r="C27" s="43"/>
      <c r="D27" s="44"/>
      <c r="E27" s="45"/>
      <c r="F27" s="46"/>
      <c r="G27" s="47"/>
      <c r="H27" s="75"/>
      <c r="I27" s="76"/>
      <c r="J27" s="77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42"/>
      <c r="C28" s="48"/>
      <c r="D28" s="49"/>
      <c r="E28" s="50"/>
      <c r="F28" s="46"/>
      <c r="G28" s="47"/>
      <c r="H28" s="78"/>
      <c r="I28" s="79"/>
      <c r="J28" s="80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51" t="s">
        <v>17</v>
      </c>
      <c r="C29" s="52"/>
      <c r="D29" s="37" t="s">
        <v>615</v>
      </c>
      <c r="E29" s="37"/>
      <c r="F29" s="53"/>
      <c r="G29" s="54" t="s">
        <v>3</v>
      </c>
      <c r="H29" s="55"/>
      <c r="I29" s="56"/>
      <c r="J29" s="57">
        <f>SUM(J11:J28)</f>
        <v>74406.40000000001</v>
      </c>
    </row>
    <row r="30" spans="2:10" ht="15">
      <c r="B30" s="58"/>
      <c r="C30" s="59"/>
      <c r="D30" s="60"/>
      <c r="E30" s="39"/>
      <c r="F30" s="61"/>
      <c r="G30" s="62" t="s">
        <v>13</v>
      </c>
      <c r="H30" s="63"/>
      <c r="I30" s="64"/>
      <c r="J30" s="65">
        <f>J29*I30</f>
        <v>0</v>
      </c>
    </row>
    <row r="31" spans="2:10" ht="15">
      <c r="B31" s="38"/>
      <c r="C31" s="39"/>
      <c r="D31" s="39"/>
      <c r="E31" s="39"/>
      <c r="F31" s="66"/>
      <c r="G31" s="67" t="s">
        <v>4</v>
      </c>
      <c r="H31" s="59"/>
      <c r="I31" s="68"/>
      <c r="J31" s="65">
        <f>J29-J30</f>
        <v>74406.40000000001</v>
      </c>
    </row>
    <row r="32" spans="2:10" ht="15">
      <c r="B32" s="38"/>
      <c r="C32" s="39"/>
      <c r="D32" s="39"/>
      <c r="E32" s="39"/>
      <c r="F32" s="61"/>
      <c r="G32" s="62">
        <v>0.19</v>
      </c>
      <c r="H32" s="63"/>
      <c r="I32" s="64">
        <v>0.19</v>
      </c>
      <c r="J32" s="65">
        <f>J31*I32</f>
        <v>14137.216000000002</v>
      </c>
    </row>
    <row r="33" spans="2:10" ht="15.75" thickBot="1">
      <c r="B33" s="40"/>
      <c r="C33" s="41"/>
      <c r="D33" s="41"/>
      <c r="E33" s="41"/>
      <c r="F33" s="69"/>
      <c r="G33" s="70" t="s">
        <v>2</v>
      </c>
      <c r="H33" s="71"/>
      <c r="I33" s="72"/>
      <c r="J33" s="73">
        <f>J31+J32</f>
        <v>88543.61600000001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2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2015-07-15T14:49:53Z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