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Hoja1" sheetId="2" r:id="rId2"/>
  </sheets>
  <definedNames>
    <definedName name="_xlnm.Print_Area" localSheetId="0">'COTIZACION'!$B$1:$J$33</definedName>
    <definedName name="CLIENTES">#REF!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<sst xmlns="http://schemas.openxmlformats.org/spreadsheetml/2006/main" count="45" uniqueCount="43">
  <si>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</si>
  <si>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</si>
  <si>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</si>
  <si>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</si>
  <si>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</si>
  <si>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</si>
  <si>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</si>
  <si>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</si>
  <si>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</si>
  <si>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</si>
  <si>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</si>
  <si>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</si>
  <si>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</si>
  <si>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</si>
  <si>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</si>
  <si>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</si>
  <si>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</si>
  <si>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</si>
  <si>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</si>
  <si>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</si>
  <si>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</si>
  <si>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</si>
  <si>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</si>
  <si>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</si>
  <si>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</si>
  <si>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</si>
  <si>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</si>
  <si>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</si>
  <si>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>Industria de. Alimentos</t>
  </si>
  <si>
    <t>30 días</t>
  </si>
  <si>
    <t>96733580-0</t>
  </si>
  <si>
    <t>MACROFOOD</t>
  </si>
  <si>
    <t>San Bernardo</t>
  </si>
  <si>
    <t>Santiago</t>
  </si>
  <si>
    <t>Camino La Vara poniente # 03945                                                      227133333</t>
  </si>
  <si>
    <t>ENTREGA  24 HRS.</t>
  </si>
  <si>
    <t>ELECTROVALV 5/2 1/4" 24 VDC</t>
  </si>
  <si>
    <t>JOSE  ORTUZAR</t>
  </si>
  <si>
    <t>Cel. Oficina: 9 540 70 466 - Tel. Oficina : 02 2315 92 90</t>
  </si>
  <si>
    <t>correo: ventas@pneumaticservice.cl</t>
  </si>
  <si>
    <t>http://www.pneumaticservice.cl/</t>
  </si>
  <si>
    <t>PNEUMATICSERVICE</t>
  </si>
  <si>
    <t>TAYLOR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</si>
</sst>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7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8" xfId="0" applyFont="1" applyFill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9" fontId="8" fillId="33" borderId="29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right" vertical="center"/>
      <protection locked="0"/>
    </xf>
    <xf numFmtId="0" fontId="8" fillId="33" borderId="32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33" borderId="25" xfId="0" applyNumberFormat="1" applyFont="1" applyFill="1" applyBorder="1" applyAlignment="1" applyProtection="1">
      <alignment horizontal="center"/>
      <protection/>
    </xf>
    <xf numFmtId="166" fontId="8" fillId="33" borderId="33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/>
    </xf>
    <xf numFmtId="166" fontId="11" fillId="33" borderId="15" xfId="0" applyNumberFormat="1" applyFont="1" applyFill="1" applyBorder="1" applyAlignment="1" applyProtection="1">
      <alignment horizontal="left"/>
      <protection/>
    </xf>
    <xf numFmtId="166" fontId="11" fillId="33" borderId="12" xfId="0" applyNumberFormat="1" applyFont="1" applyFill="1" applyBorder="1" applyAlignment="1" applyProtection="1">
      <alignment horizontal="left"/>
      <protection/>
    </xf>
    <xf numFmtId="0" fontId="12" fillId="33" borderId="15" xfId="0" applyFont="1" applyFill="1" applyBorder="1" applyAlignment="1" applyProtection="1">
      <alignment horizontal="center"/>
      <protection locked="0"/>
    </xf>
    <xf numFmtId="3" fontId="8" fillId="33" borderId="34" xfId="0" applyNumberFormat="1" applyFont="1" applyFill="1" applyBorder="1" applyAlignment="1" applyProtection="1">
      <alignment horizontal="center"/>
      <protection/>
    </xf>
    <xf numFmtId="3" fontId="8" fillId="33" borderId="3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8" fillId="33" borderId="25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33" borderId="11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/>
    </xf>
    <xf numFmtId="0" fontId="11" fillId="33" borderId="15" xfId="45" applyFont="1" applyFill="1" applyBorder="1" applyAlignment="1" applyProtection="1">
      <alignment horizontal="left"/>
      <protection/>
    </xf>
    <xf numFmtId="164" fontId="11" fillId="33" borderId="15" xfId="0" applyNumberFormat="1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0" fontId="12" fillId="33" borderId="23" xfId="0" applyFont="1" applyFill="1" applyBorder="1" applyAlignment="1" applyProtection="1">
      <alignment/>
      <protection locked="0"/>
    </xf>
    <xf numFmtId="0" fontId="11" fillId="33" borderId="23" xfId="0" applyFont="1" applyFill="1" applyBorder="1" applyAlignment="1" applyProtection="1">
      <alignment/>
      <protection locked="0"/>
    </xf>
    <xf numFmtId="164" fontId="11" fillId="33" borderId="26" xfId="0" applyNumberFormat="1" applyFont="1" applyFill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33" borderId="10" xfId="0" applyNumberFormat="1" applyFont="1" applyFill="1" applyBorder="1" applyAlignment="1" applyProtection="1">
      <alignment horizontal="center"/>
      <protection locked="0"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166" fontId="12" fillId="33" borderId="0" xfId="0" applyNumberFormat="1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/>
      <protection locked="0"/>
    </xf>
    <xf numFmtId="3" fontId="12" fillId="33" borderId="25" xfId="0" applyNumberFormat="1" applyFont="1" applyFill="1" applyBorder="1" applyAlignment="1" applyProtection="1">
      <alignment horizontal="center"/>
      <protection/>
    </xf>
    <xf numFmtId="166" fontId="12" fillId="33" borderId="25" xfId="0" applyNumberFormat="1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3" fontId="8" fillId="33" borderId="33" xfId="0" applyNumberFormat="1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/>
      <protection locked="0"/>
    </xf>
    <xf numFmtId="166" fontId="12" fillId="33" borderId="25" xfId="0" applyNumberFormat="1" applyFont="1" applyFill="1" applyBorder="1" applyAlignment="1" applyProtection="1">
      <alignment horizontal="center"/>
      <protection/>
    </xf>
    <xf numFmtId="3" fontId="12" fillId="33" borderId="2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 locked="0"/>
    </xf>
    <xf numFmtId="171" fontId="7" fillId="0" borderId="0" xfId="0" applyNumberFormat="1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66" fontId="12" fillId="33" borderId="11" xfId="0" applyNumberFormat="1" applyFont="1" applyFill="1" applyBorder="1" applyAlignment="1" applyProtection="1">
      <alignment horizontal="center"/>
      <protection locked="0"/>
    </xf>
    <xf numFmtId="166" fontId="12" fillId="33" borderId="14" xfId="0" applyNumberFormat="1" applyFont="1" applyFill="1" applyBorder="1" applyAlignment="1" applyProtection="1">
      <alignment horizontal="center"/>
      <protection locked="0"/>
    </xf>
    <xf numFmtId="166" fontId="12" fillId="33" borderId="14" xfId="0" applyNumberFormat="1" applyFont="1" applyFill="1" applyBorder="1" applyAlignment="1" applyProtection="1">
      <alignment horizontal="center"/>
      <protection locked="0"/>
    </xf>
    <xf numFmtId="166" fontId="8" fillId="33" borderId="14" xfId="0" applyNumberFormat="1" applyFont="1" applyFill="1" applyBorder="1" applyAlignment="1" applyProtection="1">
      <alignment horizontal="center"/>
      <protection locked="0"/>
    </xf>
    <xf numFmtId="166" fontId="8" fillId="33" borderId="24" xfId="0" applyNumberFormat="1" applyFont="1" applyFill="1" applyBorder="1" applyAlignment="1" applyProtection="1">
      <alignment horizontal="center"/>
      <protection locked="0"/>
    </xf>
    <xf numFmtId="3" fontId="12" fillId="33" borderId="36" xfId="0" applyNumberFormat="1" applyFont="1" applyFill="1" applyBorder="1" applyAlignment="1" applyProtection="1">
      <alignment horizontal="center"/>
      <protection/>
    </xf>
    <xf numFmtId="166" fontId="11" fillId="33" borderId="0" xfId="0" applyNumberFormat="1" applyFont="1" applyFill="1" applyBorder="1" applyAlignment="1" applyProtection="1">
      <alignment horizontal="left"/>
      <protection/>
    </xf>
    <xf numFmtId="166" fontId="11" fillId="33" borderId="15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37" fillId="0" borderId="0" xfId="45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7528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neumaticservice.c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6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7.5742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11.1406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65">
        <v>2779</v>
      </c>
      <c r="K2" s="7"/>
      <c r="L2" s="7"/>
    </row>
    <row r="3" spans="2:12" ht="6.7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90" t="s">
        <v>6</v>
      </c>
      <c r="C4" s="82"/>
      <c r="D4" s="81" t="s">
        <v>30</v>
      </c>
      <c r="E4" s="82" t="s">
        <v>11</v>
      </c>
      <c r="F4" s="83"/>
      <c r="G4" s="83"/>
      <c r="H4" s="84"/>
      <c r="I4" s="82" t="s">
        <v>9</v>
      </c>
      <c r="J4" s="73"/>
      <c r="K4" s="20"/>
    </row>
    <row r="5" spans="2:11" ht="15">
      <c r="B5" s="91"/>
      <c r="C5" s="86"/>
      <c r="D5" s="85"/>
      <c r="E5" s="120" t="s">
        <v>34</v>
      </c>
      <c r="F5" s="120"/>
      <c r="G5" s="120"/>
      <c r="H5" s="120"/>
      <c r="I5" s="120"/>
      <c r="J5" s="121"/>
      <c r="K5" s="20"/>
    </row>
    <row r="6" spans="2:12" ht="17.25" customHeight="1">
      <c r="B6" s="91" t="s">
        <v>25</v>
      </c>
      <c r="C6" s="86"/>
      <c r="D6" s="71" t="s">
        <v>31</v>
      </c>
      <c r="E6" s="86" t="s">
        <v>7</v>
      </c>
      <c r="F6" s="120" t="s">
        <v>32</v>
      </c>
      <c r="G6" s="120"/>
      <c r="H6" s="120"/>
      <c r="I6" s="87"/>
      <c r="J6" s="88"/>
      <c r="L6" s="77"/>
    </row>
    <row r="7" spans="2:12" ht="18.75" customHeight="1">
      <c r="B7" s="91" t="s">
        <v>23</v>
      </c>
      <c r="C7" s="86"/>
      <c r="D7" s="71" t="s">
        <v>28</v>
      </c>
      <c r="E7" s="86" t="s">
        <v>8</v>
      </c>
      <c r="F7" s="120" t="s">
        <v>33</v>
      </c>
      <c r="G7" s="120"/>
      <c r="H7" s="120"/>
      <c r="I7" s="86" t="s">
        <v>24</v>
      </c>
      <c r="J7" s="72" t="s">
        <v>37</v>
      </c>
      <c r="L7" s="136" t="s">
        <v>40</v>
      </c>
    </row>
    <row r="8" spans="2:12" ht="15.75" thickBot="1">
      <c r="B8" s="131" t="s">
        <v>26</v>
      </c>
      <c r="C8" s="132"/>
      <c r="D8" s="71" t="s">
        <v>29</v>
      </c>
      <c r="E8" s="86" t="s">
        <v>10</v>
      </c>
      <c r="F8" s="120" t="s">
        <v>27</v>
      </c>
      <c r="G8" s="120"/>
      <c r="H8" s="120"/>
      <c r="I8" s="86" t="s">
        <v>13</v>
      </c>
      <c r="J8" s="89">
        <f ca="1">TODAY()</f>
        <v>42192</v>
      </c>
      <c r="K8" s="20"/>
      <c r="L8" s="135" t="s">
        <v>38</v>
      </c>
    </row>
    <row r="9" spans="2:18" ht="16.5" thickBot="1" thickTop="1">
      <c r="B9" s="92"/>
      <c r="C9" s="93"/>
      <c r="D9" s="94"/>
      <c r="E9" s="93"/>
      <c r="F9" s="94"/>
      <c r="G9" s="94"/>
      <c r="H9" s="94"/>
      <c r="I9" s="93"/>
      <c r="J9" s="95"/>
      <c r="K9" s="20"/>
      <c r="L9" s="20"/>
      <c r="M9" s="113"/>
      <c r="P9" s="21"/>
      <c r="Q9" s="22" t="s">
        <v>19</v>
      </c>
      <c r="R9" s="23" t="s">
        <v>20</v>
      </c>
    </row>
    <row r="10" spans="2:18" ht="15.75" thickBot="1">
      <c r="B10" s="96" t="s">
        <v>1</v>
      </c>
      <c r="C10" s="125" t="s">
        <v>22</v>
      </c>
      <c r="D10" s="126"/>
      <c r="E10" s="127"/>
      <c r="F10" s="104" t="s">
        <v>0</v>
      </c>
      <c r="G10" s="103" t="s">
        <v>21</v>
      </c>
      <c r="H10" s="104" t="s">
        <v>14</v>
      </c>
      <c r="I10" s="103" t="s">
        <v>12</v>
      </c>
      <c r="J10" s="104" t="s">
        <v>2</v>
      </c>
      <c r="K10" s="27"/>
      <c r="L10" s="24" t="s">
        <v>41</v>
      </c>
      <c r="M10" s="24" t="s">
        <v>42</v>
      </c>
      <c r="N10" s="24"/>
      <c r="O10" s="24"/>
      <c r="P10" s="25" t="s">
        <v>15</v>
      </c>
      <c r="Q10" s="24" t="s">
        <v>17</v>
      </c>
      <c r="R10" s="26" t="s">
        <v>18</v>
      </c>
    </row>
    <row r="11" spans="2:18" ht="15">
      <c r="B11" s="97">
        <v>1</v>
      </c>
      <c r="C11" s="128" t="s">
        <v>36</v>
      </c>
      <c r="D11" s="129"/>
      <c r="E11" s="130"/>
      <c r="F11" s="74">
        <v>2</v>
      </c>
      <c r="G11" s="90" t="s">
        <v>21</v>
      </c>
      <c r="H11" s="102">
        <f>+R11</f>
        <v>31944</v>
      </c>
      <c r="I11" s="114"/>
      <c r="J11" s="119">
        <f>+F11*H11</f>
        <v>63888</v>
      </c>
      <c r="K11" s="27">
        <v>1</v>
      </c>
      <c r="L11" s="78">
        <v>29487</v>
      </c>
      <c r="M11" s="28">
        <f>26620*(1-0.2)</f>
        <v>21296</v>
      </c>
      <c r="N11" s="80"/>
      <c r="O11" s="28"/>
      <c r="P11" s="29">
        <v>1.5</v>
      </c>
      <c r="Q11" s="30">
        <f>+M11</f>
        <v>21296</v>
      </c>
      <c r="R11" s="34">
        <f>Q11*P11</f>
        <v>31944</v>
      </c>
    </row>
    <row r="12" spans="2:18" ht="15">
      <c r="B12" s="98"/>
      <c r="C12" s="122"/>
      <c r="D12" s="133"/>
      <c r="E12" s="134"/>
      <c r="F12" s="74"/>
      <c r="G12" s="91"/>
      <c r="H12" s="102"/>
      <c r="I12" s="99"/>
      <c r="J12" s="109"/>
      <c r="K12" s="27">
        <v>2</v>
      </c>
      <c r="L12" s="78"/>
      <c r="M12" s="112"/>
      <c r="N12" s="28"/>
      <c r="O12" s="28"/>
      <c r="P12" s="29">
        <v>1.6</v>
      </c>
      <c r="Q12" s="30">
        <v>4867</v>
      </c>
      <c r="R12" s="34">
        <f aca="true" t="shared" si="0" ref="R12:R26">Q12*P12</f>
        <v>7787.200000000001</v>
      </c>
    </row>
    <row r="13" spans="2:18" ht="15">
      <c r="B13" s="98"/>
      <c r="C13" s="122"/>
      <c r="D13" s="133"/>
      <c r="E13" s="134"/>
      <c r="F13" s="74"/>
      <c r="G13" s="100"/>
      <c r="H13" s="102"/>
      <c r="I13" s="115"/>
      <c r="J13" s="101"/>
      <c r="K13" s="27">
        <v>3</v>
      </c>
      <c r="L13" s="78"/>
      <c r="M13" s="28"/>
      <c r="N13" s="28"/>
      <c r="O13" s="28"/>
      <c r="P13" s="29">
        <v>1.5</v>
      </c>
      <c r="Q13" s="30">
        <f>+M13</f>
        <v>0</v>
      </c>
      <c r="R13" s="34">
        <f t="shared" si="0"/>
        <v>0</v>
      </c>
    </row>
    <row r="14" spans="2:18" ht="15">
      <c r="B14" s="98"/>
      <c r="C14" s="122"/>
      <c r="D14" s="133"/>
      <c r="E14" s="134"/>
      <c r="F14" s="74"/>
      <c r="G14" s="100"/>
      <c r="H14" s="102"/>
      <c r="I14" s="115"/>
      <c r="J14" s="101"/>
      <c r="K14" s="27">
        <v>4</v>
      </c>
      <c r="L14" s="78"/>
      <c r="M14" s="28"/>
      <c r="N14" s="28"/>
      <c r="O14" s="28"/>
      <c r="P14" s="29">
        <v>1.5</v>
      </c>
      <c r="Q14" s="30">
        <f aca="true" t="shared" si="1" ref="Q14:Q26">+L14</f>
        <v>0</v>
      </c>
      <c r="R14" s="34">
        <f t="shared" si="0"/>
        <v>0</v>
      </c>
    </row>
    <row r="15" spans="2:18" ht="15">
      <c r="B15" s="98"/>
      <c r="C15" s="122"/>
      <c r="D15" s="133"/>
      <c r="E15" s="134"/>
      <c r="F15" s="74"/>
      <c r="G15" s="100"/>
      <c r="H15" s="102"/>
      <c r="I15" s="115"/>
      <c r="J15" s="101"/>
      <c r="K15" s="27">
        <v>5</v>
      </c>
      <c r="L15" s="78"/>
      <c r="M15" s="28"/>
      <c r="N15" s="28"/>
      <c r="O15" s="28"/>
      <c r="P15" s="29">
        <v>1.5</v>
      </c>
      <c r="Q15" s="30">
        <f>+M15</f>
        <v>0</v>
      </c>
      <c r="R15" s="34">
        <f t="shared" si="0"/>
        <v>0</v>
      </c>
    </row>
    <row r="16" spans="2:18" ht="15">
      <c r="B16" s="98"/>
      <c r="C16" s="122"/>
      <c r="D16" s="123"/>
      <c r="E16" s="124"/>
      <c r="F16" s="106"/>
      <c r="G16" s="107"/>
      <c r="H16" s="108"/>
      <c r="I16" s="116"/>
      <c r="J16" s="109"/>
      <c r="K16" s="110">
        <v>6</v>
      </c>
      <c r="L16" s="111"/>
      <c r="M16" s="28"/>
      <c r="N16" s="28"/>
      <c r="O16" s="28"/>
      <c r="P16" s="29">
        <v>1.5</v>
      </c>
      <c r="Q16" s="30">
        <f t="shared" si="1"/>
        <v>0</v>
      </c>
      <c r="R16" s="34">
        <f t="shared" si="0"/>
        <v>0</v>
      </c>
    </row>
    <row r="17" spans="2:18" ht="15">
      <c r="B17" s="98"/>
      <c r="C17" s="122"/>
      <c r="D17" s="123"/>
      <c r="E17" s="124"/>
      <c r="F17" s="106"/>
      <c r="G17" s="107"/>
      <c r="H17" s="108"/>
      <c r="I17" s="116"/>
      <c r="J17" s="109"/>
      <c r="K17" s="110">
        <v>7</v>
      </c>
      <c r="L17" s="111"/>
      <c r="M17" s="28"/>
      <c r="N17" s="28"/>
      <c r="O17" s="28"/>
      <c r="P17" s="29">
        <v>1.5</v>
      </c>
      <c r="Q17" s="30">
        <f t="shared" si="1"/>
        <v>0</v>
      </c>
      <c r="R17" s="34">
        <f t="shared" si="0"/>
        <v>0</v>
      </c>
    </row>
    <row r="18" spans="2:18" ht="15">
      <c r="B18" s="98"/>
      <c r="C18" s="122"/>
      <c r="D18" s="123"/>
      <c r="E18" s="124"/>
      <c r="F18" s="106"/>
      <c r="G18" s="107"/>
      <c r="H18" s="108"/>
      <c r="I18" s="116"/>
      <c r="J18" s="109"/>
      <c r="K18" s="110">
        <v>8</v>
      </c>
      <c r="L18" s="111"/>
      <c r="M18" s="28"/>
      <c r="N18" s="28"/>
      <c r="O18" s="28"/>
      <c r="P18" s="29">
        <v>1.5</v>
      </c>
      <c r="Q18" s="30">
        <f>+M18</f>
        <v>0</v>
      </c>
      <c r="R18" s="34">
        <f t="shared" si="0"/>
        <v>0</v>
      </c>
    </row>
    <row r="19" spans="2:18" ht="15">
      <c r="B19" s="98"/>
      <c r="C19" s="122"/>
      <c r="D19" s="123"/>
      <c r="E19" s="124"/>
      <c r="F19" s="106"/>
      <c r="G19" s="107"/>
      <c r="H19" s="108"/>
      <c r="I19" s="116"/>
      <c r="J19" s="109"/>
      <c r="K19" s="110">
        <v>9</v>
      </c>
      <c r="L19" s="111"/>
      <c r="M19" s="28"/>
      <c r="N19" s="28"/>
      <c r="O19" s="28"/>
      <c r="P19" s="29">
        <v>1.5</v>
      </c>
      <c r="Q19" s="30">
        <f t="shared" si="1"/>
        <v>0</v>
      </c>
      <c r="R19" s="34">
        <f t="shared" si="0"/>
        <v>0</v>
      </c>
    </row>
    <row r="20" spans="2:18" ht="15">
      <c r="B20" s="98"/>
      <c r="C20" s="122"/>
      <c r="D20" s="123"/>
      <c r="E20" s="124"/>
      <c r="F20" s="106"/>
      <c r="G20" s="107"/>
      <c r="H20" s="108"/>
      <c r="I20" s="116"/>
      <c r="J20" s="109"/>
      <c r="K20" s="110">
        <v>10</v>
      </c>
      <c r="L20" s="111"/>
      <c r="M20" s="28"/>
      <c r="N20" s="28"/>
      <c r="O20" s="28"/>
      <c r="P20" s="29">
        <v>1.5</v>
      </c>
      <c r="Q20" s="30">
        <f>+M20</f>
        <v>0</v>
      </c>
      <c r="R20" s="34">
        <f t="shared" si="0"/>
        <v>0</v>
      </c>
    </row>
    <row r="21" spans="2:18" ht="15">
      <c r="B21" s="98"/>
      <c r="C21" s="122"/>
      <c r="D21" s="123"/>
      <c r="E21" s="124"/>
      <c r="F21" s="106"/>
      <c r="G21" s="107"/>
      <c r="H21" s="108"/>
      <c r="I21" s="116"/>
      <c r="J21" s="109"/>
      <c r="K21" s="110">
        <v>11</v>
      </c>
      <c r="L21" s="111"/>
      <c r="M21" s="28"/>
      <c r="N21" s="28"/>
      <c r="O21" s="28"/>
      <c r="P21" s="29">
        <v>1.5</v>
      </c>
      <c r="Q21" s="30">
        <f t="shared" si="1"/>
        <v>0</v>
      </c>
      <c r="R21" s="34">
        <f t="shared" si="0"/>
        <v>0</v>
      </c>
    </row>
    <row r="22" spans="2:18" ht="15">
      <c r="B22" s="98"/>
      <c r="C22" s="122"/>
      <c r="D22" s="123"/>
      <c r="E22" s="124"/>
      <c r="F22" s="106"/>
      <c r="G22" s="107"/>
      <c r="H22" s="108"/>
      <c r="I22" s="116"/>
      <c r="J22" s="109"/>
      <c r="K22" s="110">
        <v>12</v>
      </c>
      <c r="L22" s="111"/>
      <c r="M22" s="28"/>
      <c r="N22" s="28"/>
      <c r="O22" s="28"/>
      <c r="P22" s="29">
        <v>1.5</v>
      </c>
      <c r="Q22" s="30">
        <f>+M22</f>
        <v>0</v>
      </c>
      <c r="R22" s="34">
        <f t="shared" si="0"/>
        <v>0</v>
      </c>
    </row>
    <row r="23" spans="2:18" ht="15">
      <c r="B23" s="98"/>
      <c r="C23" s="122"/>
      <c r="D23" s="123"/>
      <c r="E23" s="124"/>
      <c r="F23" s="106"/>
      <c r="G23" s="107"/>
      <c r="H23" s="108"/>
      <c r="I23" s="116"/>
      <c r="J23" s="109"/>
      <c r="K23" s="110">
        <v>13</v>
      </c>
      <c r="L23" s="111"/>
      <c r="M23" s="28"/>
      <c r="N23" s="28"/>
      <c r="O23" s="28"/>
      <c r="P23" s="29">
        <v>1.5</v>
      </c>
      <c r="Q23" s="30">
        <f t="shared" si="1"/>
        <v>0</v>
      </c>
      <c r="R23" s="34">
        <f t="shared" si="0"/>
        <v>0</v>
      </c>
    </row>
    <row r="24" spans="2:18" ht="15">
      <c r="B24" s="98"/>
      <c r="C24" s="122"/>
      <c r="D24" s="123"/>
      <c r="E24" s="124"/>
      <c r="F24" s="106"/>
      <c r="G24" s="107"/>
      <c r="H24" s="108"/>
      <c r="I24" s="116"/>
      <c r="J24" s="109"/>
      <c r="K24" s="110">
        <v>14</v>
      </c>
      <c r="L24" s="111"/>
      <c r="M24" s="28"/>
      <c r="N24" s="28"/>
      <c r="O24" s="28"/>
      <c r="P24" s="29">
        <v>1.5</v>
      </c>
      <c r="Q24" s="30">
        <f t="shared" si="1"/>
        <v>0</v>
      </c>
      <c r="R24" s="34">
        <f t="shared" si="0"/>
        <v>0</v>
      </c>
    </row>
    <row r="25" spans="2:18" ht="15">
      <c r="B25" s="98"/>
      <c r="C25" s="122"/>
      <c r="D25" s="123"/>
      <c r="E25" s="124"/>
      <c r="F25" s="106"/>
      <c r="G25" s="107"/>
      <c r="H25" s="108"/>
      <c r="I25" s="116"/>
      <c r="J25" s="109"/>
      <c r="K25" s="110">
        <v>15</v>
      </c>
      <c r="L25" s="111"/>
      <c r="M25" s="28"/>
      <c r="N25" s="28"/>
      <c r="O25" s="28"/>
      <c r="P25" s="29">
        <v>1.5</v>
      </c>
      <c r="Q25" s="30">
        <f t="shared" si="1"/>
        <v>0</v>
      </c>
      <c r="R25" s="34">
        <f t="shared" si="0"/>
        <v>0</v>
      </c>
    </row>
    <row r="26" spans="2:18" ht="15">
      <c r="B26" s="98"/>
      <c r="C26" s="122"/>
      <c r="D26" s="123"/>
      <c r="E26" s="124"/>
      <c r="F26" s="106"/>
      <c r="G26" s="107"/>
      <c r="H26" s="108"/>
      <c r="I26" s="116"/>
      <c r="J26" s="109"/>
      <c r="K26" s="110">
        <v>16</v>
      </c>
      <c r="L26" s="111"/>
      <c r="M26" s="28"/>
      <c r="N26" s="28"/>
      <c r="O26" s="28"/>
      <c r="P26" s="29">
        <v>1.5</v>
      </c>
      <c r="Q26" s="30">
        <f t="shared" si="1"/>
        <v>0</v>
      </c>
      <c r="R26" s="34">
        <f t="shared" si="0"/>
        <v>0</v>
      </c>
    </row>
    <row r="27" spans="2:18" ht="15">
      <c r="B27" s="68"/>
      <c r="C27" s="39"/>
      <c r="D27" s="40"/>
      <c r="E27" s="41"/>
      <c r="F27" s="69"/>
      <c r="G27" s="42"/>
      <c r="H27" s="66"/>
      <c r="I27" s="117"/>
      <c r="J27" s="79"/>
      <c r="K27" s="27"/>
      <c r="L27" s="28"/>
      <c r="M27" s="28"/>
      <c r="N27" s="28"/>
      <c r="O27" s="28"/>
      <c r="P27" s="29"/>
      <c r="Q27" s="30"/>
      <c r="R27" s="34"/>
    </row>
    <row r="28" spans="2:18" ht="15.75" thickBot="1">
      <c r="B28" s="68"/>
      <c r="C28" s="43"/>
      <c r="D28" s="44"/>
      <c r="E28" s="45"/>
      <c r="F28" s="69"/>
      <c r="G28" s="42"/>
      <c r="H28" s="67"/>
      <c r="I28" s="118"/>
      <c r="J28" s="105"/>
      <c r="K28" s="27"/>
      <c r="L28" s="28"/>
      <c r="M28" s="28"/>
      <c r="N28" s="28"/>
      <c r="O28" s="28"/>
      <c r="P28" s="31"/>
      <c r="Q28" s="32"/>
      <c r="R28" s="34"/>
    </row>
    <row r="29" spans="2:10" ht="15">
      <c r="B29" s="46" t="s">
        <v>16</v>
      </c>
      <c r="C29" s="70"/>
      <c r="D29" s="36"/>
      <c r="E29" s="36"/>
      <c r="F29" s="47"/>
      <c r="G29" s="48" t="s">
        <v>3</v>
      </c>
      <c r="H29" s="49"/>
      <c r="I29" s="50"/>
      <c r="J29" s="75">
        <f>SUM(J11:J28)</f>
        <v>63888</v>
      </c>
    </row>
    <row r="30" spans="2:10" ht="15">
      <c r="B30" s="51"/>
      <c r="C30" s="52"/>
      <c r="D30" s="53" t="s">
        <v>35</v>
      </c>
      <c r="E30" s="36"/>
      <c r="F30" s="54"/>
      <c r="G30" s="55"/>
      <c r="H30" s="56"/>
      <c r="I30" s="57"/>
      <c r="J30" s="75"/>
    </row>
    <row r="31" spans="2:10" ht="15">
      <c r="B31" s="35"/>
      <c r="C31" s="36"/>
      <c r="D31" s="36"/>
      <c r="E31" s="36"/>
      <c r="F31" s="58"/>
      <c r="G31" s="59" t="s">
        <v>4</v>
      </c>
      <c r="H31" s="52"/>
      <c r="I31" s="60"/>
      <c r="J31" s="75">
        <f>J29-J30</f>
        <v>63888</v>
      </c>
    </row>
    <row r="32" spans="2:10" ht="15">
      <c r="B32" s="35"/>
      <c r="C32" s="36"/>
      <c r="D32" s="36"/>
      <c r="E32" s="36"/>
      <c r="F32" s="54"/>
      <c r="G32" s="55">
        <v>0.19</v>
      </c>
      <c r="H32" s="56"/>
      <c r="I32" s="57">
        <v>0.19</v>
      </c>
      <c r="J32" s="75">
        <f>J31*I32</f>
        <v>12138.72</v>
      </c>
    </row>
    <row r="33" spans="2:10" ht="15.75" thickBot="1">
      <c r="B33" s="37"/>
      <c r="C33" s="38"/>
      <c r="D33" s="38"/>
      <c r="E33" s="38"/>
      <c r="F33" s="61"/>
      <c r="G33" s="62" t="s">
        <v>2</v>
      </c>
      <c r="H33" s="63"/>
      <c r="I33" s="64"/>
      <c r="J33" s="76">
        <f>J31+J32</f>
        <v>76026.72</v>
      </c>
    </row>
    <row r="36" ht="15">
      <c r="K36" s="135" t="s">
        <v>39</v>
      </c>
    </row>
  </sheetData>
  <sheetProtection formatCells="0"/>
  <mergeCells count="22">
    <mergeCell ref="C19:E19"/>
    <mergeCell ref="C20:E20"/>
    <mergeCell ref="C25:E25"/>
    <mergeCell ref="C26:E26"/>
    <mergeCell ref="C23:E23"/>
    <mergeCell ref="C24:E24"/>
    <mergeCell ref="C13:E13"/>
    <mergeCell ref="C14:E14"/>
    <mergeCell ref="C15:E15"/>
    <mergeCell ref="C16:E16"/>
    <mergeCell ref="C17:E17"/>
    <mergeCell ref="C18:E18"/>
    <mergeCell ref="E5:J5"/>
    <mergeCell ref="F6:H6"/>
    <mergeCell ref="F7:H7"/>
    <mergeCell ref="F8:H8"/>
    <mergeCell ref="C22:E22"/>
    <mergeCell ref="C10:E10"/>
    <mergeCell ref="C11:E11"/>
    <mergeCell ref="B8:C8"/>
    <mergeCell ref="C21:E21"/>
    <mergeCell ref="C12:E12"/>
  </mergeCells>
  <hyperlinks>
    <hyperlink ref="L7" r:id="rId1" display="http://www.pneumaticservice.cl/"/>
  </hyperlink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2015-07-07T20:06:40Z</cp:lastPrinted>
  <dcterms:created xsi:type="dcterms:W3CDTF">2013-07-12T05:01:37Z</dcterms:created>
  <dcterms:modified xsi:type="dcterms:W3CDTF">2015-07-07T20:06:53Z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