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<sst xmlns="http://schemas.openxmlformats.org/spreadsheetml/2006/main" count="870" uniqueCount="631">
  <si>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</si>
  <si>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</si>
  <si>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</si>
  <si>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</si>
  <si>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</si>
  <si>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</si>
  <si>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</si>
  <si>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</si>
  <si>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</si>
  <si>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</si>
  <si>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</si>
  <si>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</si>
  <si>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</si>
  <si>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</si>
  <si>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</si>
  <si>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</si>
  <si>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</si>
  <si>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</si>
  <si>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</si>
  <si>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</si>
  <si>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</si>
  <si>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</si>
  <si>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</si>
  <si>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</si>
  <si>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</si>
  <si>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</si>
  <si>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</si>
  <si>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</si>
  <si>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</si>
  <si>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</si>
  <si>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</si>
  <si>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</si>
  <si>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</si>
  <si>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</si>
  <si>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</si>
  <si>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</si>
  <si>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</si>
  <si>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</si>
  <si>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</si>
  <si>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</si>
  <si>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</si>
  <si>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</si>
  <si>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</si>
  <si>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</si>
  <si>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</si>
  <si>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</si>
  <si>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</si>
  <si>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</si>
  <si>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</si>
  <si>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</si>
  <si>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</si>
  <si>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</si>
  <si>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</si>
  <si>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</si>
  <si>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</si>
  <si>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</si>
  <si>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</si>
  <si>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</si>
  <si>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</si>
  <si>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</si>
  <si>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</si>
  <si>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</si>
  <si>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</si>
  <si>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</si>
  <si>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</si>
  <si>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</si>
  <si>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</si>
  <si>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</si>
  <si>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</si>
  <si>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</si>
  <si>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</si>
  <si>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</si>
  <si>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</si>
  <si>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</si>
  <si>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</si>
  <si>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</si>
  <si>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</si>
  <si>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</si>
  <si>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</si>
  <si>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</si>
  <si>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</si>
  <si>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</si>
  <si>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</si>
  <si>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</si>
  <si>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</si>
  <si>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</si>
  <si>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</si>
  <si>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</si>
  <si>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</si>
  <si>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</si>
  <si>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</si>
  <si>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</si>
  <si>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</si>
  <si>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</si>
  <si>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</si>
  <si>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</si>
  <si>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</si>
  <si>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</si>
  <si>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</si>
  <si>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</si>
  <si>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</si>
  <si>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</si>
  <si>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</si>
  <si>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</si>
  <si>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</si>
  <si>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</si>
  <si>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</si>
  <si>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</si>
  <si>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</si>
  <si>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</si>
  <si>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</si>
  <si>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</si>
  <si>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</si>
  <si>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</si>
  <si>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</si>
  <si>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</si>
  <si>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</si>
  <si>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</si>
  <si>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</si>
  <si>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</si>
  <si>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</si>
  <si>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</si>
  <si>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</si>
  <si>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</si>
  <si>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</si>
  <si>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</si>
  <si>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</si>
  <si>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</si>
  <si>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</si>
  <si>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</si>
  <si>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</si>
  <si>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</si>
  <si>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</si>
  <si>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</si>
  <si>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</si>
  <si>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</si>
  <si>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</si>
  <si>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</si>
  <si>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</si>
  <si>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</si>
  <si>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</si>
  <si>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</si>
  <si>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</si>
  <si>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</si>
  <si>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</si>
  <si>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</si>
  <si>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</si>
  <si>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</si>
  <si>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</si>
  <si>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</si>
  <si>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</si>
  <si>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</si>
  <si>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</si>
  <si>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</si>
  <si>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</si>
  <si>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</si>
  <si>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</si>
  <si>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</si>
  <si>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</si>
  <si>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</si>
  <si>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</si>
  <si>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</si>
  <si>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</si>
  <si>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</si>
  <si>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</si>
  <si>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</si>
  <si>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</si>
  <si>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</si>
  <si>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</si>
  <si>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</si>
  <si>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</si>
  <si>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</si>
  <si>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</si>
  <si>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</si>
  <si>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</si>
  <si>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</si>
  <si>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</si>
  <si>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</si>
  <si>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</si>
  <si>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</si>
  <si>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</si>
  <si>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</si>
  <si>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</si>
  <si>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</si>
  <si>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</si>
  <si>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</si>
  <si>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</si>
  <si>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</si>
  <si>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</si>
  <si>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</si>
  <si>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</si>
  <si>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</si>
  <si>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</si>
  <si>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</si>
  <si>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</si>
  <si>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</si>
  <si>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</si>
  <si>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</si>
  <si>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</si>
  <si>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</si>
  <si>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</si>
  <si>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</si>
  <si>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</si>
  <si>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</si>
  <si>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</si>
  <si>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</si>
  <si>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</si>
  <si>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</si>
  <si>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</si>
  <si>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</si>
  <si>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</si>
  <si>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</si>
  <si>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</si>
  <si>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</si>
  <si>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</si>
  <si>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</si>
  <si>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</si>
  <si>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</si>
  <si>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</si>
  <si>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</si>
  <si>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</si>
  <si>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</si>
  <si>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</si>
  <si>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</si>
  <si>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</si>
  <si>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</si>
  <si>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</si>
  <si>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</si>
  <si>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</si>
  <si>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</si>
  <si>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</si>
  <si>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</si>
  <si>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</si>
  <si>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</si>
  <si>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</si>
  <si>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</si>
  <si>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</si>
  <si>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</si>
  <si>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</si>
  <si>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</si>
  <si>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</si>
  <si>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</si>
  <si>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</si>
  <si>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</si>
  <si>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</si>
  <si>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</si>
  <si>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</si>
  <si>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</si>
  <si>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</si>
  <si>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</si>
  <si>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</si>
  <si>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</si>
  <si>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</si>
  <si>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</si>
  <si>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</si>
  <si>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</si>
  <si>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</si>
  <si>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</si>
  <si>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</si>
  <si>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</si>
  <si>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</si>
  <si>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</si>
  <si>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</si>
  <si>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</si>
  <si>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</si>
  <si>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</si>
  <si>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</si>
  <si>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</si>
  <si>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</si>
  <si>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</si>
  <si>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</si>
  <si>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</si>
  <si>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</si>
  <si>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</si>
  <si>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</si>
  <si>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</si>
  <si>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</si>
  <si>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</si>
  <si>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</si>
  <si>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</si>
  <si>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</si>
  <si>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</si>
  <si>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</si>
  <si>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</si>
  <si>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</si>
  <si>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</si>
  <si>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</si>
  <si>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</si>
  <si>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</si>
  <si>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</si>
  <si>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</si>
  <si>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</si>
  <si>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</si>
  <si>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</si>
  <si>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</si>
  <si>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</si>
  <si>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</si>
  <si>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</si>
  <si>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</si>
  <si>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</si>
  <si>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</si>
  <si>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</si>
  <si>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</si>
  <si>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</si>
  <si>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</si>
  <si>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</si>
  <si>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</si>
  <si>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</si>
  <si>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</si>
  <si>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</si>
  <si>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</si>
  <si>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</si>
  <si>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</si>
  <si>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</si>
  <si>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</si>
  <si>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</si>
  <si>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</si>
  <si>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</si>
  <si>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</si>
  <si>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</si>
  <si>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</si>
  <si>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</si>
  <si>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</si>
  <si>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</si>
  <si>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</si>
  <si>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</si>
  <si>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</si>
  <si>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</si>
  <si>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</si>
  <si>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</si>
  <si>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</si>
  <si>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</si>
  <si>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</si>
  <si>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</si>
  <si>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</si>
  <si>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</si>
  <si>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</si>
  <si>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</si>
  <si>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</si>
  <si>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</si>
  <si>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</si>
  <si>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</si>
  <si>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</si>
  <si>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</si>
  <si>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</si>
  <si>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</si>
  <si>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</si>
  <si>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</si>
  <si>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</si>
  <si>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</si>
  <si>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</si>
  <si>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</si>
  <si>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</si>
  <si>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</si>
  <si>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</si>
  <si>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</si>
  <si>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</si>
  <si>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</si>
  <si>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</si>
  <si>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</si>
  <si>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</si>
  <si>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</si>
  <si>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</si>
  <si>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</si>
  <si>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</si>
  <si>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</si>
  <si>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</si>
  <si>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</si>
  <si>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</si>
  <si>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</si>
  <si>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</si>
  <si>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</si>
  <si>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</si>
  <si>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</si>
  <si>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</si>
  <si>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</si>
  <si>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</si>
  <si>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</si>
  <si>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</si>
  <si>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</si>
  <si>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</si>
  <si>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</si>
  <si>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</si>
  <si>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</si>
  <si>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</si>
  <si>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</si>
  <si>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</si>
  <si>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</si>
  <si>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</si>
  <si>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</si>
  <si>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</si>
  <si>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</si>
  <si>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</si>
  <si>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</si>
  <si>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</si>
  <si>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</si>
  <si>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</si>
  <si>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</si>
  <si>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</si>
  <si>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</si>
  <si>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</si>
  <si>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</si>
  <si>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</si>
  <si>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</si>
  <si>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</si>
  <si>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</si>
  <si>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</si>
  <si>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</si>
  <si>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</si>
  <si>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</si>
  <si>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</si>
  <si>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</si>
  <si>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</si>
  <si>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</si>
  <si>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</si>
  <si>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</si>
  <si>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</si>
  <si>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</si>
  <si>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</si>
  <si>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</si>
  <si>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</si>
  <si>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</si>
  <si>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</si>
  <si>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</si>
  <si>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</si>
  <si>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</si>
  <si>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</si>
  <si>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</si>
  <si>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</si>
  <si>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</si>
  <si>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</si>
  <si>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</si>
  <si>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</si>
  <si>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</si>
  <si>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</si>
  <si>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</si>
  <si>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</si>
  <si>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</si>
  <si>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</si>
  <si>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</si>
  <si>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</si>
  <si>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</si>
  <si>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</si>
  <si>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</si>
  <si>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</si>
  <si>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</si>
  <si>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</si>
  <si>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</si>
  <si>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</si>
  <si>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</si>
  <si>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</si>
  <si>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</si>
  <si>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</si>
  <si>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</si>
  <si>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</si>
  <si>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</si>
  <si>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</si>
  <si>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</si>
  <si>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</si>
  <si>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</si>
  <si>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</si>
  <si>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</si>
  <si>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</si>
  <si>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</si>
  <si>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</si>
  <si>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</si>
  <si>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</si>
  <si>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</si>
  <si>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</si>
  <si>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</si>
  <si>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</si>
  <si>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</si>
  <si>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</si>
  <si>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</si>
  <si>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</si>
  <si>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</si>
  <si>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</si>
  <si>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</si>
  <si>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</si>
  <si>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</si>
  <si>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</si>
  <si>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</si>
  <si>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</si>
  <si>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</si>
  <si>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</si>
  <si>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</si>
  <si>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</si>
  <si>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</si>
  <si>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</si>
  <si>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</si>
  <si>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</si>
  <si>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</si>
  <si>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</si>
  <si>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</si>
  <si>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</si>
  <si>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</si>
  <si>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</si>
  <si>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</si>
  <si>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</si>
  <si>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</si>
  <si>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</si>
  <si>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</si>
  <si>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</si>
  <si>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</si>
  <si>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</si>
  <si>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</si>
  <si>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</si>
  <si>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</si>
  <si>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</si>
  <si>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</si>
  <si>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</si>
  <si>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</si>
  <si>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</si>
  <si>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</si>
  <si>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</si>
  <si>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</si>
  <si>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</si>
  <si>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</si>
  <si>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</si>
  <si>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</si>
  <si>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</si>
  <si>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</si>
  <si>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</si>
  <si>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</si>
  <si>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</si>
  <si>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</si>
  <si>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</si>
  <si>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</si>
  <si>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</si>
  <si>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</si>
  <si>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</si>
  <si>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</si>
  <si>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</si>
  <si>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</si>
  <si>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</si>
  <si>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</si>
  <si>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</si>
  <si>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</si>
  <si>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</si>
  <si>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</si>
  <si>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</si>
  <si>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</si>
  <si>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</si>
  <si>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</si>
  <si>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</si>
  <si>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</si>
  <si>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</si>
  <si>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</si>
  <si>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</si>
  <si>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</si>
  <si>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</si>
  <si>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</si>
  <si>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</si>
  <si>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</si>
  <si>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</si>
  <si>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</si>
  <si>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</si>
  <si>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</si>
  <si>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</si>
  <si>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</si>
  <si>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</si>
  <si>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</si>
  <si>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</si>
  <si>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</si>
  <si>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</si>
  <si>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</si>
  <si>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</si>
  <si>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</si>
  <si>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</si>
  <si>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</si>
  <si>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</si>
  <si>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</si>
  <si>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</si>
  <si>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</si>
  <si>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</si>
  <si>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</si>
  <si>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</si>
  <si>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</si>
  <si>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</si>
  <si>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</si>
  <si>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</si>
  <si>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</si>
  <si>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</si>
  <si>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</si>
  <si>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</si>
  <si>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</si>
  <si>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</si>
  <si>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</si>
  <si>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</si>
  <si>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</si>
  <si>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</si>
  <si>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</si>
  <si>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</si>
  <si>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</si>
  <si>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</si>
  <si>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</si>
  <si>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</si>
  <si>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</si>
  <si>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</si>
  <si>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</si>
  <si>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</si>
  <si>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</si>
  <si>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</si>
  <si>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</si>
  <si>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</si>
  <si>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</si>
  <si>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</si>
  <si>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</si>
  <si>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</si>
  <si>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</si>
  <si>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</si>
  <si>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VICTOR CASTILLO</t>
  </si>
  <si>
    <t>VCast015@contratistas.codelco.cl</t>
  </si>
  <si>
    <t>TRANSFERENCIA ELEC.</t>
  </si>
  <si>
    <t>metalsal</t>
  </si>
  <si>
    <t>coti. 1764-b</t>
  </si>
  <si>
    <t>Fabricación de laminas y calados según plano 1220 x 152 x 8mm calidad 316</t>
  </si>
  <si>
    <t>Fabricación de laminas y calados según plano 153 x 210 x 8mm calidad 316</t>
  </si>
  <si>
    <t>Fabricación de laminas y calados según plano 1525 x 152 x 8mm calidad 316</t>
  </si>
  <si>
    <t>Fabricación de laminas y calados según plano 930 x 160 x 8mm calidad 316</t>
  </si>
  <si>
    <t>Fabricación de laminas y calados según plano 1280 x 160 x 8mm calidad 316</t>
  </si>
  <si>
    <t>CALAMA</t>
  </si>
  <si>
    <t>PRODUCTO DE FABRICACIÓN NO TIENE DEVOLUCION</t>
  </si>
  <si>
    <t>80% al dia y 20% 15 dias</t>
  </si>
  <si>
    <t>Plazo de entrega 4 días habiles</t>
  </si>
  <si>
    <t>Cesmec S.A.</t>
  </si>
  <si>
    <t>81.185.000-4</t>
  </si>
  <si>
    <t>Control De Calidad</t>
  </si>
  <si>
    <t>Richard Cifuentes  S/N Sitio 1 Manzana H</t>
  </si>
  <si>
    <t>oriel.gajardo@bureauveritas.cl</t>
  </si>
  <si>
    <t xml:space="preserve">055 2 340507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</si>
</sst>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u val="single"/>
      <sz val="8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7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28" xfId="0" applyFont="1" applyFill="1" applyBorder="1" applyAlignment="1" applyProtection="1">
      <alignment horizontal="right" vertical="center"/>
      <protection locked="0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8" fillId="33" borderId="29" xfId="0" applyFont="1" applyFill="1" applyBorder="1" applyAlignment="1" applyProtection="1">
      <alignment horizontal="right"/>
      <protection locked="0"/>
    </xf>
    <xf numFmtId="1" fontId="8" fillId="33" borderId="30" xfId="0" applyNumberFormat="1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 applyProtection="1">
      <alignment horizontal="right"/>
      <protection locked="0"/>
    </xf>
    <xf numFmtId="9" fontId="8" fillId="33" borderId="31" xfId="0" applyNumberFormat="1" applyFont="1" applyFill="1" applyBorder="1" applyAlignment="1" applyProtection="1">
      <alignment horizontal="right" vertical="center"/>
      <protection locked="0"/>
    </xf>
    <xf numFmtId="9" fontId="8" fillId="33" borderId="0" xfId="0" applyNumberFormat="1" applyFont="1" applyFill="1" applyBorder="1" applyAlignment="1" applyProtection="1">
      <alignment horizontal="right" vertical="center"/>
      <protection locked="0"/>
    </xf>
    <xf numFmtId="9" fontId="8" fillId="33" borderId="19" xfId="0" applyNumberFormat="1" applyFont="1" applyFill="1" applyBorder="1" applyAlignment="1" applyProtection="1">
      <alignment horizontal="center" vertical="center"/>
      <protection locked="0"/>
    </xf>
    <xf numFmtId="1" fontId="8" fillId="33" borderId="32" xfId="0" applyNumberFormat="1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/>
      <protection locked="0"/>
    </xf>
    <xf numFmtId="0" fontId="8" fillId="33" borderId="31" xfId="0" applyFont="1" applyFill="1" applyBorder="1" applyAlignment="1" applyProtection="1">
      <alignment horizontal="right" vertical="center"/>
      <protection locked="0"/>
    </xf>
    <xf numFmtId="0" fontId="8" fillId="33" borderId="19" xfId="0" applyFont="1" applyFill="1" applyBorder="1" applyAlignment="1" applyProtection="1">
      <alignment horizontal="right"/>
      <protection locked="0"/>
    </xf>
    <xf numFmtId="0" fontId="8" fillId="33" borderId="27" xfId="0" applyFont="1" applyFill="1" applyBorder="1" applyAlignment="1" applyProtection="1">
      <alignment/>
      <protection locked="0"/>
    </xf>
    <xf numFmtId="0" fontId="8" fillId="33" borderId="33" xfId="0" applyFont="1" applyFill="1" applyBorder="1" applyAlignment="1" applyProtection="1">
      <alignment horizontal="right" vertical="center"/>
      <protection locked="0"/>
    </xf>
    <xf numFmtId="0" fontId="8" fillId="33" borderId="24" xfId="0" applyFont="1" applyFill="1" applyBorder="1" applyAlignment="1" applyProtection="1">
      <alignment horizontal="right" vertical="center"/>
      <protection locked="0"/>
    </xf>
    <xf numFmtId="0" fontId="8" fillId="33" borderId="34" xfId="0" applyFont="1" applyFill="1" applyBorder="1" applyAlignment="1" applyProtection="1">
      <alignment horizontal="right"/>
      <protection locked="0"/>
    </xf>
    <xf numFmtId="1" fontId="8" fillId="33" borderId="35" xfId="0" applyNumberFormat="1" applyFont="1" applyFill="1" applyBorder="1" applyAlignment="1" applyProtection="1">
      <alignment horizontal="center"/>
      <protection/>
    </xf>
    <xf numFmtId="173" fontId="6" fillId="0" borderId="13" xfId="45" applyNumberFormat="1" applyFont="1" applyFill="1" applyBorder="1" applyAlignment="1" applyProtection="1">
      <alignment horizontal="center" vertical="center"/>
      <protection locked="0"/>
    </xf>
    <xf numFmtId="174" fontId="8" fillId="33" borderId="26" xfId="0" applyNumberFormat="1" applyFont="1" applyFill="1" applyBorder="1" applyAlignment="1" applyProtection="1">
      <alignment horizontal="center"/>
      <protection/>
    </xf>
    <xf numFmtId="174" fontId="8" fillId="33" borderId="26" xfId="0" applyNumberFormat="1" applyFont="1" applyFill="1" applyBorder="1" applyAlignment="1" applyProtection="1">
      <alignment horizontal="center"/>
      <protection locked="0"/>
    </xf>
    <xf numFmtId="174" fontId="8" fillId="33" borderId="36" xfId="0" applyNumberFormat="1" applyFont="1" applyFill="1" applyBorder="1" applyAlignment="1" applyProtection="1">
      <alignment horizontal="center"/>
      <protection/>
    </xf>
    <xf numFmtId="174" fontId="8" fillId="33" borderId="36" xfId="0" applyNumberFormat="1" applyFont="1" applyFill="1" applyBorder="1" applyAlignment="1" applyProtection="1">
      <alignment horizontal="center"/>
      <protection locked="0"/>
    </xf>
    <xf numFmtId="0" fontId="38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 horizontal="center"/>
      <protection locked="0"/>
    </xf>
    <xf numFmtId="174" fontId="13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174" fontId="13" fillId="33" borderId="15" xfId="0" applyNumberFormat="1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13" fillId="33" borderId="15" xfId="45" applyFont="1" applyFill="1" applyBorder="1" applyAlignment="1" applyProtection="1">
      <alignment horizontal="left"/>
      <protection/>
    </xf>
    <xf numFmtId="172" fontId="13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3" fillId="33" borderId="24" xfId="0" applyFont="1" applyFill="1" applyBorder="1" applyAlignment="1" applyProtection="1">
      <alignment/>
      <protection locked="0"/>
    </xf>
    <xf numFmtId="172" fontId="13" fillId="33" borderId="27" xfId="0" applyNumberFormat="1" applyFont="1" applyFill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174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26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174" fontId="11" fillId="33" borderId="26" xfId="0" applyNumberFormat="1" applyFont="1" applyFill="1" applyBorder="1" applyAlignment="1" applyProtection="1">
      <alignment horizontal="center"/>
      <protection/>
    </xf>
    <xf numFmtId="174" fontId="11" fillId="33" borderId="26" xfId="0" applyNumberFormat="1" applyFont="1" applyFill="1" applyBorder="1" applyAlignment="1" applyProtection="1">
      <alignment horizontal="center"/>
      <protection locked="0"/>
    </xf>
    <xf numFmtId="174" fontId="14" fillId="0" borderId="0" xfId="45" applyNumberFormat="1" applyFont="1" applyFill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174" fontId="11" fillId="33" borderId="37" xfId="0" applyNumberFormat="1" applyFont="1" applyFill="1" applyBorder="1" applyAlignment="1" applyProtection="1">
      <alignment horizontal="center" vertical="center"/>
      <protection/>
    </xf>
    <xf numFmtId="174" fontId="11" fillId="33" borderId="26" xfId="0" applyNumberFormat="1" applyFont="1" applyFill="1" applyBorder="1" applyAlignment="1" applyProtection="1">
      <alignment horizontal="center" vertical="center"/>
      <protection/>
    </xf>
    <xf numFmtId="174" fontId="11" fillId="33" borderId="26" xfId="0" applyNumberFormat="1" applyFont="1" applyFill="1" applyBorder="1" applyAlignment="1" applyProtection="1">
      <alignment vertical="center"/>
      <protection/>
    </xf>
    <xf numFmtId="0" fontId="11" fillId="33" borderId="26" xfId="0" applyFont="1" applyFill="1" applyBorder="1" applyAlignment="1" applyProtection="1">
      <alignment vertical="center"/>
      <protection locked="0"/>
    </xf>
    <xf numFmtId="174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15" xfId="0" applyFont="1" applyFill="1" applyBorder="1" applyAlignment="1" applyProtection="1">
      <alignment horizontal="left" vertical="top" wrapText="1"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74" fontId="13" fillId="33" borderId="0" xfId="0" applyNumberFormat="1" applyFont="1" applyFill="1" applyBorder="1" applyAlignment="1" applyProtection="1">
      <alignment horizontal="left"/>
      <protection/>
    </xf>
    <xf numFmtId="0" fontId="11" fillId="33" borderId="10" xfId="0" applyFont="1" applyFill="1" applyBorder="1" applyAlignment="1" applyProtection="1">
      <alignment horizontal="left" vertical="top" wrapText="1"/>
      <protection locked="0"/>
    </xf>
    <xf numFmtId="0" fontId="11" fillId="33" borderId="11" xfId="0" applyFont="1" applyFill="1" applyBorder="1" applyAlignment="1" applyProtection="1">
      <alignment horizontal="left" vertical="top" wrapText="1"/>
      <protection locked="0"/>
    </xf>
    <xf numFmtId="0" fontId="11" fillId="33" borderId="12" xfId="0" applyFont="1" applyFill="1" applyBorder="1" applyAlignment="1" applyProtection="1">
      <alignment horizontal="left" vertical="top" wrapText="1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1" xfId="0" applyFont="1" applyBorder="1" applyAlignment="1" applyProtection="1">
      <alignment/>
      <protection locked="0"/>
    </xf>
    <xf numFmtId="0" fontId="13" fillId="33" borderId="24" xfId="0" applyFont="1" applyFill="1" applyBorder="1" applyAlignment="1" applyProtection="1">
      <alignment vertical="top"/>
      <protection locked="0"/>
    </xf>
    <xf numFmtId="174" fontId="13" fillId="33" borderId="0" xfId="0" applyNumberFormat="1" applyFont="1" applyFill="1" applyBorder="1" applyAlignment="1" applyProtection="1">
      <alignment/>
      <protection/>
    </xf>
    <xf numFmtId="174" fontId="13" fillId="33" borderId="15" xfId="0" applyNumberFormat="1" applyFont="1" applyFill="1" applyBorder="1" applyAlignment="1" applyProtection="1">
      <alignment/>
      <protection/>
    </xf>
    <xf numFmtId="174" fontId="48" fillId="33" borderId="0" xfId="45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Cast015@contratistas.codelco.cl" TargetMode="External" /><Relationship Id="rId2" Type="http://schemas.openxmlformats.org/officeDocument/2006/relationships/hyperlink" Target="mailto:oriel.gajardo@bureauveritas.c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2742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9" t="s">
        <v>6</v>
      </c>
      <c r="C4" s="80"/>
      <c r="D4" s="81" t="s">
        <v>626</v>
      </c>
      <c r="E4" s="80" t="s">
        <v>12</v>
      </c>
      <c r="F4" s="82" t="s">
        <v>628</v>
      </c>
      <c r="G4" s="82"/>
      <c r="H4" s="83"/>
      <c r="I4" s="80" t="s">
        <v>9</v>
      </c>
      <c r="J4" s="84" t="s">
        <v>630</v>
      </c>
      <c r="K4" s="20"/>
    </row>
    <row r="5" spans="2:11" ht="15">
      <c r="B5" s="85"/>
      <c r="C5" s="86"/>
      <c r="D5" s="87"/>
      <c r="E5" s="133"/>
      <c r="F5" s="133"/>
      <c r="G5" s="133"/>
      <c r="H5" s="133"/>
      <c r="I5" s="135" t="s">
        <v>629</v>
      </c>
      <c r="J5" s="134"/>
      <c r="K5" s="20"/>
    </row>
    <row r="6" spans="2:10" ht="17.25" customHeight="1">
      <c r="B6" s="85" t="s">
        <v>27</v>
      </c>
      <c r="C6" s="86"/>
      <c r="D6" s="89" t="s">
        <v>625</v>
      </c>
      <c r="E6" s="86" t="s">
        <v>7</v>
      </c>
      <c r="F6" s="125" t="s">
        <v>621</v>
      </c>
      <c r="G6" s="125"/>
      <c r="H6" s="125"/>
      <c r="I6" s="110" t="s">
        <v>612</v>
      </c>
      <c r="J6" s="90"/>
    </row>
    <row r="7" spans="2:10" ht="15">
      <c r="B7" s="85" t="s">
        <v>25</v>
      </c>
      <c r="C7" s="86"/>
      <c r="D7" s="89" t="s">
        <v>627</v>
      </c>
      <c r="E7" s="86" t="s">
        <v>8</v>
      </c>
      <c r="F7" s="125" t="s">
        <v>621</v>
      </c>
      <c r="G7" s="125"/>
      <c r="H7" s="125"/>
      <c r="I7" s="86" t="s">
        <v>26</v>
      </c>
      <c r="J7" s="88" t="s">
        <v>611</v>
      </c>
    </row>
    <row r="8" spans="2:12" ht="15.75" thickBot="1">
      <c r="B8" s="123" t="s">
        <v>28</v>
      </c>
      <c r="C8" s="124"/>
      <c r="D8" s="89" t="s">
        <v>613</v>
      </c>
      <c r="E8" s="86" t="s">
        <v>11</v>
      </c>
      <c r="F8" s="125" t="s">
        <v>610</v>
      </c>
      <c r="G8" s="125"/>
      <c r="H8" s="125"/>
      <c r="I8" s="86" t="s">
        <v>14</v>
      </c>
      <c r="J8" s="91">
        <f ca="1">TODAY()</f>
        <v>42185</v>
      </c>
      <c r="K8" s="20"/>
      <c r="L8" s="20"/>
    </row>
    <row r="9" spans="2:18" ht="16.5" thickBot="1" thickTop="1">
      <c r="B9" s="92"/>
      <c r="C9" s="93"/>
      <c r="D9" s="132" t="s">
        <v>623</v>
      </c>
      <c r="E9" s="93"/>
      <c r="F9" s="94"/>
      <c r="G9" s="94"/>
      <c r="H9" s="94"/>
      <c r="I9" s="93"/>
      <c r="J9" s="9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6" t="s">
        <v>1</v>
      </c>
      <c r="C10" s="129" t="s">
        <v>24</v>
      </c>
      <c r="D10" s="130"/>
      <c r="E10" s="131"/>
      <c r="F10" s="97" t="s">
        <v>0</v>
      </c>
      <c r="G10" s="98" t="s">
        <v>23</v>
      </c>
      <c r="H10" s="98" t="s">
        <v>15</v>
      </c>
      <c r="I10" s="99" t="s">
        <v>13</v>
      </c>
      <c r="J10" s="100" t="s">
        <v>2</v>
      </c>
      <c r="K10" s="24" t="s">
        <v>18</v>
      </c>
      <c r="L10" s="25" t="s">
        <v>615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 customHeight="1">
      <c r="B11" s="101">
        <v>1</v>
      </c>
      <c r="C11" s="126" t="s">
        <v>617</v>
      </c>
      <c r="D11" s="127"/>
      <c r="E11" s="128"/>
      <c r="F11" s="113">
        <v>2</v>
      </c>
      <c r="G11" s="113" t="s">
        <v>23</v>
      </c>
      <c r="H11" s="115">
        <f>+R11</f>
        <v>316320</v>
      </c>
      <c r="I11" s="102">
        <v>0</v>
      </c>
      <c r="J11" s="115">
        <f>+H11*F11</f>
        <v>632640</v>
      </c>
      <c r="K11" s="28" t="s">
        <v>614</v>
      </c>
      <c r="L11" s="111">
        <v>197700</v>
      </c>
      <c r="M11" s="29"/>
      <c r="N11" s="29"/>
      <c r="O11" s="29"/>
      <c r="P11" s="30">
        <v>1.6</v>
      </c>
      <c r="Q11" s="112">
        <f>+L11</f>
        <v>197700</v>
      </c>
      <c r="R11" s="35">
        <f>Q11*P11</f>
        <v>316320</v>
      </c>
    </row>
    <row r="12" spans="2:18" ht="15">
      <c r="B12" s="103"/>
      <c r="C12" s="120"/>
      <c r="D12" s="121"/>
      <c r="E12" s="122"/>
      <c r="F12" s="118"/>
      <c r="G12" s="114"/>
      <c r="H12" s="117"/>
      <c r="I12" s="109">
        <v>0</v>
      </c>
      <c r="J12" s="116">
        <f aca="true" t="shared" si="0" ref="J12:J28">+H12*F12</f>
        <v>0</v>
      </c>
      <c r="K12" s="28"/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103">
        <v>2</v>
      </c>
      <c r="C13" s="120" t="s">
        <v>616</v>
      </c>
      <c r="D13" s="121"/>
      <c r="E13" s="122"/>
      <c r="F13" s="107">
        <v>2</v>
      </c>
      <c r="G13" s="107" t="s">
        <v>23</v>
      </c>
      <c r="H13" s="108">
        <f>+R13</f>
        <v>204576</v>
      </c>
      <c r="I13" s="109">
        <v>0</v>
      </c>
      <c r="J13" s="116">
        <f t="shared" si="0"/>
        <v>409152</v>
      </c>
      <c r="K13" s="28"/>
      <c r="L13" s="29">
        <v>127860</v>
      </c>
      <c r="M13" s="29"/>
      <c r="N13" s="29"/>
      <c r="O13" s="29"/>
      <c r="P13" s="30">
        <v>1.6</v>
      </c>
      <c r="Q13" s="31">
        <f>+L13</f>
        <v>127860</v>
      </c>
      <c r="R13" s="35">
        <f t="shared" si="1"/>
        <v>204576</v>
      </c>
    </row>
    <row r="14" spans="2:18" ht="15">
      <c r="B14" s="103"/>
      <c r="C14" s="120"/>
      <c r="D14" s="121"/>
      <c r="E14" s="122"/>
      <c r="F14" s="107"/>
      <c r="G14" s="107"/>
      <c r="H14" s="108"/>
      <c r="I14" s="109">
        <v>0</v>
      </c>
      <c r="J14" s="116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03">
        <v>3</v>
      </c>
      <c r="C15" s="120" t="s">
        <v>618</v>
      </c>
      <c r="D15" s="121"/>
      <c r="E15" s="122"/>
      <c r="F15" s="107">
        <v>2</v>
      </c>
      <c r="G15" s="107" t="s">
        <v>23</v>
      </c>
      <c r="H15" s="108">
        <f>+R15</f>
        <v>268000</v>
      </c>
      <c r="I15" s="109"/>
      <c r="J15" s="116">
        <f t="shared" si="0"/>
        <v>536000</v>
      </c>
      <c r="K15" s="28">
        <v>5</v>
      </c>
      <c r="L15" s="29">
        <v>167500</v>
      </c>
      <c r="M15" s="29"/>
      <c r="N15" s="29"/>
      <c r="O15" s="29"/>
      <c r="P15" s="30">
        <v>1.6</v>
      </c>
      <c r="Q15" s="31">
        <f>+L15</f>
        <v>167500</v>
      </c>
      <c r="R15" s="35">
        <f t="shared" si="1"/>
        <v>268000</v>
      </c>
    </row>
    <row r="16" spans="2:18" ht="15">
      <c r="B16" s="103"/>
      <c r="C16" s="120"/>
      <c r="D16" s="121"/>
      <c r="E16" s="122"/>
      <c r="F16" s="107"/>
      <c r="G16" s="107"/>
      <c r="H16" s="108"/>
      <c r="I16" s="109"/>
      <c r="J16" s="116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03">
        <v>4</v>
      </c>
      <c r="C17" s="120" t="s">
        <v>619</v>
      </c>
      <c r="D17" s="121"/>
      <c r="E17" s="122"/>
      <c r="F17" s="107">
        <v>2</v>
      </c>
      <c r="G17" s="107" t="s">
        <v>23</v>
      </c>
      <c r="H17" s="108">
        <f>+R17</f>
        <v>210560</v>
      </c>
      <c r="I17" s="109"/>
      <c r="J17" s="116">
        <f t="shared" si="0"/>
        <v>421120</v>
      </c>
      <c r="K17" s="28">
        <v>7</v>
      </c>
      <c r="L17" s="29">
        <v>131600</v>
      </c>
      <c r="M17" s="29"/>
      <c r="N17" s="29"/>
      <c r="O17" s="29"/>
      <c r="P17" s="30">
        <v>1.6</v>
      </c>
      <c r="Q17" s="31">
        <f>+L17</f>
        <v>131600</v>
      </c>
      <c r="R17" s="35">
        <f t="shared" si="1"/>
        <v>210560</v>
      </c>
    </row>
    <row r="18" spans="2:18" ht="15">
      <c r="B18" s="103"/>
      <c r="C18" s="120"/>
      <c r="D18" s="121"/>
      <c r="E18" s="122"/>
      <c r="F18" s="107"/>
      <c r="G18" s="107"/>
      <c r="H18" s="108"/>
      <c r="I18" s="109"/>
      <c r="J18" s="116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03">
        <v>5</v>
      </c>
      <c r="C19" s="120" t="s">
        <v>620</v>
      </c>
      <c r="D19" s="121"/>
      <c r="E19" s="122"/>
      <c r="F19" s="107">
        <v>2</v>
      </c>
      <c r="G19" s="107" t="s">
        <v>23</v>
      </c>
      <c r="H19" s="108">
        <f>+R19</f>
        <v>216800</v>
      </c>
      <c r="I19" s="109"/>
      <c r="J19" s="116">
        <f t="shared" si="0"/>
        <v>433600</v>
      </c>
      <c r="K19" s="28">
        <v>9</v>
      </c>
      <c r="L19" s="29">
        <v>135500</v>
      </c>
      <c r="M19" s="29"/>
      <c r="N19" s="29"/>
      <c r="O19" s="29"/>
      <c r="P19" s="30">
        <v>1.6</v>
      </c>
      <c r="Q19" s="31">
        <f>+L19</f>
        <v>135500</v>
      </c>
      <c r="R19" s="35">
        <f t="shared" si="1"/>
        <v>216800</v>
      </c>
    </row>
    <row r="20" spans="2:18" ht="15">
      <c r="B20" s="103"/>
      <c r="C20" s="120"/>
      <c r="D20" s="121"/>
      <c r="E20" s="122"/>
      <c r="F20" s="107"/>
      <c r="G20" s="107"/>
      <c r="H20" s="108"/>
      <c r="I20" s="109"/>
      <c r="J20" s="116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03"/>
      <c r="C21" s="104"/>
      <c r="D21" s="105"/>
      <c r="E21" s="106"/>
      <c r="F21" s="107"/>
      <c r="G21" s="107"/>
      <c r="H21" s="108"/>
      <c r="I21" s="109"/>
      <c r="J21" s="11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03"/>
      <c r="C22" s="42"/>
      <c r="D22" s="43"/>
      <c r="E22" s="44"/>
      <c r="F22" s="45"/>
      <c r="G22" s="46"/>
      <c r="H22" s="74"/>
      <c r="I22" s="75"/>
      <c r="J22" s="11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3"/>
      <c r="C23" s="42"/>
      <c r="D23" s="43"/>
      <c r="E23" s="44"/>
      <c r="F23" s="45"/>
      <c r="G23" s="46"/>
      <c r="H23" s="74"/>
      <c r="I23" s="75"/>
      <c r="J23" s="11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3"/>
      <c r="C24" s="42"/>
      <c r="D24" s="43"/>
      <c r="E24" s="44"/>
      <c r="F24" s="45"/>
      <c r="G24" s="46"/>
      <c r="H24" s="74"/>
      <c r="I24" s="75"/>
      <c r="J24" s="11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3"/>
      <c r="C25" s="42"/>
      <c r="D25" s="43"/>
      <c r="E25" s="44"/>
      <c r="F25" s="45"/>
      <c r="G25" s="46"/>
      <c r="H25" s="74"/>
      <c r="I25" s="75"/>
      <c r="J25" s="11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3"/>
      <c r="C26" s="42"/>
      <c r="D26" s="43"/>
      <c r="E26" s="44"/>
      <c r="F26" s="45"/>
      <c r="G26" s="46"/>
      <c r="H26" s="74"/>
      <c r="I26" s="75"/>
      <c r="J26" s="11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3"/>
      <c r="C27" s="42"/>
      <c r="D27" s="43"/>
      <c r="E27" s="44"/>
      <c r="F27" s="45"/>
      <c r="G27" s="46"/>
      <c r="H27" s="74"/>
      <c r="I27" s="75"/>
      <c r="J27" s="11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3"/>
      <c r="C28" s="47"/>
      <c r="D28" s="48"/>
      <c r="E28" s="49"/>
      <c r="F28" s="45"/>
      <c r="G28" s="46"/>
      <c r="H28" s="76"/>
      <c r="I28" s="77"/>
      <c r="J28" s="11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0" t="s">
        <v>17</v>
      </c>
      <c r="C29" s="51"/>
      <c r="D29" s="37" t="s">
        <v>624</v>
      </c>
      <c r="E29" s="37"/>
      <c r="F29" s="52"/>
      <c r="G29" s="53" t="s">
        <v>3</v>
      </c>
      <c r="H29" s="54"/>
      <c r="I29" s="55"/>
      <c r="J29" s="56">
        <f>SUM(J11:J28)</f>
        <v>2432512</v>
      </c>
    </row>
    <row r="30" spans="2:10" ht="15">
      <c r="B30" s="57"/>
      <c r="C30" s="58"/>
      <c r="D30" s="59" t="s">
        <v>622</v>
      </c>
      <c r="E30" s="39"/>
      <c r="F30" s="60"/>
      <c r="G30" s="61" t="s">
        <v>13</v>
      </c>
      <c r="H30" s="62"/>
      <c r="I30" s="63"/>
      <c r="J30" s="64">
        <f>J29*I30</f>
        <v>0</v>
      </c>
    </row>
    <row r="31" spans="2:10" ht="15">
      <c r="B31" s="38"/>
      <c r="C31" s="39"/>
      <c r="D31" s="39"/>
      <c r="E31" s="39"/>
      <c r="F31" s="65"/>
      <c r="G31" s="66" t="s">
        <v>4</v>
      </c>
      <c r="H31" s="58"/>
      <c r="I31" s="67"/>
      <c r="J31" s="64">
        <f>J29-J30</f>
        <v>2432512</v>
      </c>
    </row>
    <row r="32" spans="2:10" ht="15">
      <c r="B32" s="38"/>
      <c r="C32" s="39"/>
      <c r="D32" s="39"/>
      <c r="E32" s="39"/>
      <c r="F32" s="60"/>
      <c r="G32" s="61">
        <v>0.19</v>
      </c>
      <c r="H32" s="62"/>
      <c r="I32" s="63">
        <v>0.19</v>
      </c>
      <c r="J32" s="64">
        <f>J31*I32</f>
        <v>462177.28</v>
      </c>
    </row>
    <row r="33" spans="2:10" ht="15.75" thickBot="1">
      <c r="B33" s="40"/>
      <c r="C33" s="41"/>
      <c r="D33" s="41"/>
      <c r="E33" s="41"/>
      <c r="F33" s="68"/>
      <c r="G33" s="69" t="s">
        <v>2</v>
      </c>
      <c r="H33" s="70"/>
      <c r="I33" s="71"/>
      <c r="J33" s="72">
        <f>J31+J32</f>
        <v>2894689.2800000003</v>
      </c>
    </row>
  </sheetData>
  <sheetProtection formatCells="0"/>
  <mergeCells count="10">
    <mergeCell ref="C10:E10"/>
    <mergeCell ref="C15:E16"/>
    <mergeCell ref="C17:E18"/>
    <mergeCell ref="C19:E20"/>
    <mergeCell ref="B8:C8"/>
    <mergeCell ref="F6:H6"/>
    <mergeCell ref="F7:H7"/>
    <mergeCell ref="F8:H8"/>
    <mergeCell ref="C13:E14"/>
    <mergeCell ref="C11:E12"/>
  </mergeCells>
  <hyperlinks>
    <hyperlink ref="I6" r:id="rId1" display="VCast015@contratistas.codelco.cl"/>
    <hyperlink ref="I5" r:id="rId2" display="oriel.gajardo@bureauveritas.cl"/>
  </hyperlinks>
  <printOptions/>
  <pageMargins left="0.25" right="0.25" top="0.75" bottom="0.75" header="0.3" footer="0.3"/>
  <pageSetup fitToHeight="1" fitToWidth="1" horizontalDpi="600" verticalDpi="600" orientation="portrait" paperSize="9" scale="99" r:id="rId5"/>
  <ignoredErrors>
    <ignoredError sqref="J31" formula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78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78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78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2015-06-30T15:49:03Z</cp:lastPrinted>
  <dcterms:created xsi:type="dcterms:W3CDTF">2013-07-12T05:01:37Z</dcterms:created>
  <dcterms:modified xsi:type="dcterms:W3CDTF">2015-06-30T15:49:13Z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