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3" i="1" l="1"/>
  <c r="Q14" i="1"/>
  <c r="Q15" i="1"/>
  <c r="Q16" i="1"/>
  <c r="Q17" i="1"/>
  <c r="Q11" i="1" l="1"/>
  <c r="Q12" i="1" l="1"/>
  <c r="D6" i="1" l="1"/>
  <c r="Q18" i="1" l="1"/>
  <c r="Q19" i="1"/>
  <c r="Q20" i="1"/>
  <c r="Q21" i="1"/>
  <c r="Q22" i="1"/>
  <c r="Q23" i="1"/>
  <c r="Q24" i="1"/>
  <c r="Q25" i="1"/>
  <c r="Q26" i="1"/>
  <c r="Q27" i="1"/>
  <c r="Q28" i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<sst xmlns="http://schemas.openxmlformats.org/spreadsheetml/2006/main" count="1116" uniqueCount="767">
  <si>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</si>
  <si>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</si>
  <si>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</si>
  <si>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</si>
  <si>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</si>
  <si>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</si>
  <si>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</si>
  <si>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</si>
  <si>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</si>
  <si>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</si>
  <si>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</si>
  <si>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</si>
  <si>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</si>
  <si>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</si>
  <si>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</si>
  <si>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</si>
  <si>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</si>
  <si>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</si>
  <si>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</si>
  <si>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</si>
  <si>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</si>
  <si>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</si>
  <si>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</si>
  <si>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</si>
  <si>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</si>
  <si>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</si>
  <si>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</si>
  <si>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</si>
  <si>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</si>
  <si>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</si>
  <si>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</si>
  <si>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</si>
  <si>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</si>
  <si>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</si>
  <si>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</si>
  <si>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</si>
  <si>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</si>
  <si>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</si>
  <si>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</si>
  <si>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</si>
  <si>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</si>
  <si>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</si>
  <si>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</si>
  <si>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</si>
  <si>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</si>
  <si>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</si>
  <si>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</si>
  <si>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</si>
  <si>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</si>
  <si>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</si>
  <si>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</si>
  <si>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</si>
  <si>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</si>
  <si>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</si>
  <si>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</si>
  <si>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</si>
  <si>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</si>
  <si>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</si>
  <si>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</si>
  <si>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</si>
  <si>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</si>
  <si>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</si>
  <si>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</si>
  <si>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</si>
  <si>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</si>
  <si>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</si>
  <si>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</si>
  <si>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</si>
  <si>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</si>
  <si>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</si>
  <si>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</si>
  <si>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</si>
  <si>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</si>
  <si>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</si>
  <si>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</si>
  <si>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</si>
  <si>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</si>
  <si>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</si>
  <si>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</si>
  <si>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</si>
  <si>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</si>
  <si>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</si>
  <si>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</si>
  <si>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</si>
  <si>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</si>
  <si>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</si>
  <si>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</si>
  <si>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</si>
  <si>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</si>
  <si>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</si>
  <si>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</si>
  <si>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</si>
  <si>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</si>
  <si>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</si>
  <si>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</si>
  <si>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</si>
  <si>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</si>
  <si>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</si>
  <si>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</si>
  <si>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</si>
  <si>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</si>
  <si>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</si>
  <si>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</si>
  <si>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</si>
  <si>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</si>
  <si>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</si>
  <si>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</si>
  <si>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</si>
  <si>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</si>
  <si>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</si>
  <si>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</si>
  <si>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</si>
  <si>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</si>
  <si>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</si>
  <si>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</si>
  <si>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</si>
  <si>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</si>
  <si>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</si>
  <si>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</si>
  <si>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</si>
  <si>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</si>
  <si>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</si>
  <si>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</si>
  <si>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</si>
  <si>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</si>
  <si>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</si>
  <si>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</si>
  <si>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</si>
  <si>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</si>
  <si>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</si>
  <si>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</si>
  <si>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</si>
  <si>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</si>
  <si>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</si>
  <si>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</si>
  <si>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</si>
  <si>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</si>
  <si>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</si>
  <si>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</si>
  <si>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</si>
  <si>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</si>
  <si>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</si>
  <si>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</si>
  <si>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</si>
  <si>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</si>
  <si>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</si>
  <si>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</si>
  <si>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</si>
  <si>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</si>
  <si>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</si>
  <si>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</si>
  <si>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</si>
  <si>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</si>
  <si>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</si>
  <si>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</si>
  <si>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</si>
  <si>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</si>
  <si>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</si>
  <si>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</si>
  <si>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</si>
  <si>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</si>
  <si>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</si>
  <si>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</si>
  <si>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</si>
  <si>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</si>
  <si>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</si>
  <si>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</si>
  <si>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</si>
  <si>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</si>
  <si>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</si>
  <si>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</si>
  <si>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</si>
  <si>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</si>
  <si>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</si>
  <si>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</si>
  <si>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</si>
  <si>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</si>
  <si>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</si>
  <si>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</si>
  <si>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</si>
  <si>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</si>
  <si>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</si>
  <si>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</si>
  <si>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</si>
  <si>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</si>
  <si>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</si>
  <si>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</si>
  <si>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</si>
  <si>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</si>
  <si>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</si>
  <si>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</si>
  <si>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</si>
  <si>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</si>
  <si>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</si>
  <si>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</si>
  <si>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</si>
  <si>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</si>
  <si>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</si>
  <si>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</si>
  <si>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</si>
  <si>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</si>
  <si>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</si>
  <si>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</si>
  <si>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</si>
  <si>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</si>
  <si>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</si>
  <si>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</si>
  <si>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</si>
  <si>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</si>
  <si>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</si>
  <si>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</si>
  <si>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</si>
  <si>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</si>
  <si>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</si>
  <si>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</si>
  <si>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</si>
  <si>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</si>
  <si>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</si>
  <si>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</si>
  <si>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</si>
  <si>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</si>
  <si>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</si>
  <si>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</si>
  <si>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</si>
  <si>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</si>
  <si>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</si>
  <si>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</si>
  <si>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</si>
  <si>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</si>
  <si>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</si>
  <si>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</si>
  <si>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</si>
  <si>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</si>
  <si>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</si>
  <si>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</si>
  <si>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</si>
  <si>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</si>
  <si>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</si>
  <si>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</si>
  <si>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</si>
  <si>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</si>
  <si>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</si>
  <si>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</si>
  <si>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</si>
  <si>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</si>
  <si>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</si>
  <si>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</si>
  <si>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</si>
  <si>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</si>
  <si>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</si>
  <si>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</si>
  <si>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</si>
  <si>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</si>
  <si>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</si>
  <si>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</si>
  <si>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</si>
  <si>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</si>
  <si>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</si>
  <si>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</si>
  <si>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</si>
  <si>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</si>
  <si>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</si>
  <si>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</si>
  <si>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</si>
  <si>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</si>
  <si>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</si>
  <si>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</si>
  <si>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</si>
  <si>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</si>
  <si>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</si>
  <si>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</si>
  <si>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</si>
  <si>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</si>
  <si>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</si>
  <si>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</si>
  <si>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</si>
  <si>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</si>
  <si>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</si>
  <si>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</si>
  <si>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</si>
  <si>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</si>
  <si>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</si>
  <si>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</si>
  <si>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</si>
  <si>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</si>
  <si>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</si>
  <si>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</si>
  <si>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</si>
  <si>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</si>
  <si>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</si>
  <si>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</si>
  <si>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</si>
  <si>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</si>
  <si>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</si>
  <si>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</si>
  <si>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</si>
  <si>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</si>
  <si>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</si>
  <si>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</si>
  <si>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</si>
  <si>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</si>
  <si>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</si>
  <si>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</si>
  <si>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</si>
  <si>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</si>
  <si>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</si>
  <si>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</si>
  <si>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</si>
  <si>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</si>
  <si>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</si>
  <si>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</si>
  <si>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</si>
  <si>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</si>
  <si>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</si>
  <si>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</si>
  <si>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</si>
  <si>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</si>
  <si>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</si>
  <si>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</si>
  <si>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</si>
  <si>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</si>
  <si>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</si>
  <si>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</si>
  <si>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</si>
  <si>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</si>
  <si>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</si>
  <si>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</si>
  <si>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</si>
  <si>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</si>
  <si>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</si>
  <si>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</si>
  <si>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</si>
  <si>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</si>
  <si>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</si>
  <si>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</si>
  <si>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</si>
  <si>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</si>
  <si>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</si>
  <si>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</si>
  <si>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</si>
  <si>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</si>
  <si>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</si>
  <si>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</si>
  <si>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</si>
  <si>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</si>
  <si>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</si>
  <si>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</si>
  <si>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</si>
  <si>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</si>
  <si>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</si>
  <si>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</si>
  <si>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</si>
  <si>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</si>
  <si>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</si>
  <si>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</si>
  <si>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</si>
  <si>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</si>
  <si>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</si>
  <si>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</si>
  <si>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</si>
  <si>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</si>
  <si>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</si>
  <si>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</si>
  <si>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</si>
  <si>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</si>
  <si>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</si>
  <si>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</si>
  <si>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</si>
  <si>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</si>
  <si>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</si>
  <si>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</si>
  <si>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</si>
  <si>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</si>
  <si>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</si>
  <si>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</si>
  <si>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</si>
  <si>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</si>
  <si>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</si>
  <si>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</si>
  <si>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</si>
  <si>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</si>
  <si>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</si>
  <si>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</si>
  <si>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</si>
  <si>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</si>
  <si>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</si>
  <si>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</si>
  <si>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</si>
  <si>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</si>
  <si>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</si>
  <si>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</si>
  <si>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</si>
  <si>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</si>
  <si>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</si>
  <si>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</si>
  <si>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</si>
  <si>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</si>
  <si>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</si>
  <si>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</si>
  <si>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</si>
  <si>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</si>
  <si>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</si>
  <si>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</si>
  <si>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</si>
  <si>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</si>
  <si>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</si>
  <si>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</si>
  <si>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</si>
  <si>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</si>
  <si>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</si>
  <si>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</si>
  <si>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</si>
  <si>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</si>
  <si>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</si>
  <si>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</si>
  <si>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</si>
  <si>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</si>
  <si>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</si>
  <si>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</si>
  <si>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</si>
  <si>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</si>
  <si>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</si>
  <si>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</si>
  <si>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</si>
  <si>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</si>
  <si>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</si>
  <si>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</si>
  <si>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</si>
  <si>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</si>
  <si>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</si>
  <si>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</si>
  <si>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</si>
  <si>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</si>
  <si>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</si>
  <si>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</si>
  <si>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</si>
  <si>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</si>
  <si>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</si>
  <si>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</si>
  <si>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</si>
  <si>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</si>
  <si>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</si>
  <si>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</si>
  <si>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</si>
  <si>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</si>
  <si>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</si>
  <si>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</si>
  <si>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</si>
  <si>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</si>
  <si>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</si>
  <si>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</si>
  <si>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</si>
  <si>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</si>
  <si>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</si>
  <si>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</si>
  <si>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</si>
  <si>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</si>
  <si>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</si>
  <si>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</si>
  <si>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</si>
  <si>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</si>
  <si>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</si>
  <si>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</si>
  <si>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</si>
  <si>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</si>
  <si>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</si>
  <si>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</si>
  <si>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</si>
  <si>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</si>
  <si>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</si>
  <si>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</si>
  <si>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</si>
  <si>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</si>
  <si>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</si>
  <si>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</si>
  <si>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</si>
  <si>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</si>
  <si>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</si>
  <si>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</si>
  <si>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</si>
  <si>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</si>
  <si>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</si>
  <si>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</si>
  <si>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</si>
  <si>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</si>
  <si>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</si>
  <si>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</si>
  <si>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</si>
  <si>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</si>
  <si>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</si>
  <si>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</si>
  <si>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</si>
  <si>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</si>
  <si>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</si>
  <si>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</si>
  <si>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</si>
  <si>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</si>
  <si>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</si>
  <si>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</si>
  <si>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</si>
  <si>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</si>
  <si>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</si>
  <si>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</si>
  <si>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</si>
  <si>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</si>
  <si>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</si>
  <si>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</si>
  <si>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</si>
  <si>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</si>
  <si>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</si>
  <si>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</si>
  <si>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</si>
  <si>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</si>
  <si>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</si>
  <si>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</si>
  <si>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</si>
  <si>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</si>
  <si>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</si>
  <si>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</si>
  <si>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</si>
  <si>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</si>
  <si>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</si>
  <si>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</si>
  <si>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</si>
  <si>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</si>
  <si>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</si>
  <si>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</si>
  <si>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</si>
  <si>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</si>
  <si>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</si>
  <si>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</si>
  <si>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</si>
  <si>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</si>
  <si>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</si>
  <si>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</si>
  <si>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</si>
  <si>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</si>
  <si>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</si>
  <si>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</si>
  <si>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</si>
  <si>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</si>
  <si>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</si>
  <si>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</si>
  <si>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</si>
  <si>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</si>
  <si>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</si>
  <si>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</si>
  <si>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</si>
  <si>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</si>
  <si>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</si>
  <si>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</si>
  <si>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</si>
  <si>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</si>
  <si>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</si>
  <si>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</si>
  <si>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</si>
  <si>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</si>
  <si>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</si>
  <si>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</si>
  <si>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</si>
  <si>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</si>
  <si>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</si>
  <si>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</si>
  <si>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</si>
  <si>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</si>
  <si>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</si>
  <si>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</si>
  <si>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</si>
  <si>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</si>
  <si>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</si>
  <si>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</si>
  <si>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</si>
  <si>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</si>
  <si>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</si>
  <si>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</si>
  <si>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</si>
  <si>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</si>
  <si>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</si>
  <si>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</si>
  <si>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</si>
  <si>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</si>
  <si>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</si>
  <si>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</si>
  <si>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</si>
  <si>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</si>
  <si>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</si>
  <si>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</si>
  <si>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</si>
  <si>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</si>
  <si>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</si>
  <si>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</si>
  <si>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</si>
  <si>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</si>
  <si>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</si>
  <si>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</si>
  <si>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</si>
  <si>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</si>
  <si>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</si>
  <si>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</si>
  <si>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</si>
  <si>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</si>
  <si>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</si>
  <si>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</si>
  <si>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</si>
  <si>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</si>
  <si>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</si>
  <si>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</si>
  <si>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</si>
  <si>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</si>
  <si>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</si>
  <si>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</si>
  <si>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</si>
  <si>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</si>
  <si>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</si>
  <si>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</si>
  <si>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</si>
  <si>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</si>
  <si>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</si>
  <si>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</si>
  <si>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</si>
  <si>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</si>
  <si>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</si>
  <si>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</si>
  <si>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</si>
  <si>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</si>
  <si>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</si>
  <si>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</si>
  <si>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</si>
  <si>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</si>
  <si>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</si>
  <si>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</si>
  <si>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</si>
  <si>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</si>
  <si>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</si>
  <si>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</si>
  <si>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</si>
  <si>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</si>
  <si>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</si>
  <si>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</si>
  <si>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</si>
  <si>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</si>
  <si>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</si>
  <si>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</si>
  <si>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</si>
  <si>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</si>
  <si>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</si>
  <si>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</si>
  <si>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</si>
  <si>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</si>
  <si>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</si>
  <si>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</si>
  <si>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</si>
  <si>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</si>
  <si>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</si>
  <si>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</si>
  <si>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</si>
  <si>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</si>
  <si>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</si>
  <si>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</si>
  <si>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</si>
  <si>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</si>
  <si>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</si>
  <si>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</si>
  <si>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</si>
  <si>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</si>
  <si>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</si>
  <si>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</si>
  <si>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</si>
  <si>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</si>
  <si>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</si>
  <si>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</si>
  <si>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</si>
  <si>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</si>
  <si>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</si>
  <si>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</si>
  <si>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</si>
  <si>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</si>
  <si>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</si>
  <si>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</si>
  <si>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</si>
  <si>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</si>
  <si>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</si>
  <si>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</si>
  <si>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</si>
  <si>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</si>
  <si>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</si>
  <si>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</si>
  <si>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</si>
  <si>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</si>
  <si>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</si>
  <si>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</si>
  <si>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</si>
  <si>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</si>
  <si>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</si>
  <si>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</si>
  <si>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</si>
  <si>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</si>
  <si>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</si>
  <si>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</si>
  <si>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</si>
  <si>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</si>
  <si>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</si>
  <si>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</si>
  <si>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</si>
  <si>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</si>
  <si>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</si>
  <si>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</si>
  <si>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</si>
  <si>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</si>
  <si>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</si>
  <si>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</si>
  <si>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</si>
  <si>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</si>
  <si>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</si>
  <si>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</si>
  <si>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</si>
  <si>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</si>
  <si>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</si>
  <si>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</si>
  <si>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</si>
  <si>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</si>
  <si>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</si>
  <si>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</si>
  <si>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</si>
  <si>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</si>
  <si>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</si>
  <si>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</si>
  <si>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</si>
  <si>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</si>
  <si>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</si>
  <si>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</si>
  <si>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</si>
  <si>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</si>
  <si>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</si>
  <si>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</si>
  <si>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</si>
  <si>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</si>
  <si>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</si>
  <si>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</si>
  <si>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</si>
  <si>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</si>
  <si>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</si>
  <si>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</si>
  <si>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</si>
  <si>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</si>
  <si>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</si>
  <si>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</si>
  <si>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</si>
  <si>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</si>
  <si>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</si>
  <si>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</si>
  <si>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</si>
  <si>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</si>
  <si>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</si>
  <si>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</si>
  <si>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</si>
  <si>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</si>
  <si>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</si>
  <si>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</si>
  <si>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</si>
  <si>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Inmediata salvo venta previa</t>
  </si>
  <si>
    <t>INSTAPLAN S.A.</t>
  </si>
  <si>
    <t>77.182.790-K</t>
  </si>
  <si>
    <t>Ingrid Andrea Gómez C.</t>
  </si>
  <si>
    <t>MACHO ESPIGA MEDIANA PRES. 2"</t>
  </si>
  <si>
    <t xml:space="preserve">VALVULA DE PIE 2" </t>
  </si>
  <si>
    <t>VALVULA CHECK CON FILTRO REMOVIBLE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</si>
</sst>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727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3</xdr:col>
      <xdr:colOff>428625</xdr:colOff>
      <xdr:row>13</xdr:row>
      <xdr:rowOff>57150</xdr:rowOff>
    </xdr:from>
    <xdr:to>
      <xdr:col>4</xdr:col>
      <xdr:colOff>504527</xdr:colOff>
      <xdr:row>20</xdr:row>
      <xdr:rowOff>56852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95450" y="3057525"/>
          <a:ext cx="1333202" cy="1333202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20</xdr:row>
      <xdr:rowOff>162422</xdr:rowOff>
    </xdr:from>
    <xdr:to>
      <xdr:col>3</xdr:col>
      <xdr:colOff>1209676</xdr:colOff>
      <xdr:row>26</xdr:row>
      <xdr:rowOff>133085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1551" y="4496297"/>
          <a:ext cx="1504950" cy="1113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G13" sqref="G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2727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599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0" t="str">
        <f>VLOOKUP(D4,CLIENTES,4,FALSE)</f>
        <v>San José 0815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22" t="str">
        <f>VLOOKUP(D4,CLIENTES,5,FALSE)</f>
        <v>SAN BERNARDO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2" t="str">
        <f>VLOOKUP(D4,CLIENTES,6,FALSE)</f>
        <v>STGO</v>
      </c>
      <c r="G7" s="122"/>
      <c r="H7" s="122"/>
      <c r="I7" s="37" t="s">
        <v>24</v>
      </c>
      <c r="J7" s="41" t="str">
        <f>VLOOKUP(D4,CLIENTES,8,FALSE)</f>
        <v>Eduardo Fernandez</v>
      </c>
    </row>
    <row r="8" spans="2:21" ht="15.75" thickBot="1" x14ac:dyDescent="0.3">
      <c r="B8" s="119" t="s">
        <v>26</v>
      </c>
      <c r="C8" s="112"/>
      <c r="D8" s="91" t="str">
        <f>VLOOKUP(D4,CLIENTES,7,FALSE)</f>
        <v>30 dias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42174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/>
      <c r="M10" s="94"/>
      <c r="N10" s="94"/>
      <c r="O10" s="92"/>
      <c r="P10" s="26" t="s">
        <v>16</v>
      </c>
      <c r="Q10" s="25" t="s">
        <v>18</v>
      </c>
      <c r="R10" s="27" t="s">
        <v>19</v>
      </c>
      <c r="S10" s="99"/>
      <c r="T10" s="78"/>
      <c r="U10" s="78"/>
    </row>
    <row r="11" spans="2:21" ht="15" customHeight="1" x14ac:dyDescent="0.25">
      <c r="B11" s="102">
        <v>1</v>
      </c>
      <c r="C11" s="113" t="s">
        <v>764</v>
      </c>
      <c r="D11" s="114"/>
      <c r="E11" s="115"/>
      <c r="F11" s="103">
        <v>3</v>
      </c>
      <c r="G11" s="103" t="s">
        <v>21</v>
      </c>
      <c r="H11" s="104">
        <f>VLOOKUP(B11,COTIZADO,8,FALSE)</f>
        <v>12204</v>
      </c>
      <c r="I11" s="105">
        <v>0</v>
      </c>
      <c r="J11" s="106">
        <f t="shared" ref="J11:J28" si="0">F11*H11*(1-I11/100)</f>
        <v>36612</v>
      </c>
      <c r="K11" s="28">
        <v>1</v>
      </c>
      <c r="L11" s="84">
        <v>12204</v>
      </c>
      <c r="M11" s="95"/>
      <c r="N11" s="96"/>
      <c r="P11" s="87">
        <v>1</v>
      </c>
      <c r="Q11" s="88">
        <f>L11</f>
        <v>12204</v>
      </c>
      <c r="R11" s="89">
        <f>Q11*P11</f>
        <v>12204</v>
      </c>
    </row>
    <row r="12" spans="2:21" ht="15" customHeight="1" x14ac:dyDescent="0.25">
      <c r="B12" s="123">
        <v>2</v>
      </c>
      <c r="C12" s="113" t="s">
        <v>765</v>
      </c>
      <c r="D12" s="114"/>
      <c r="E12" s="115"/>
      <c r="F12" s="52">
        <v>2</v>
      </c>
      <c r="G12" s="52" t="s">
        <v>21</v>
      </c>
      <c r="H12" s="124">
        <f t="shared" ref="H12:H28" si="1">VLOOKUP(B12,COTIZADO,8,FALSE)</f>
        <v>26377</v>
      </c>
      <c r="I12" s="125">
        <v>0</v>
      </c>
      <c r="J12" s="126">
        <f t="shared" si="0"/>
        <v>52754</v>
      </c>
      <c r="K12" s="28">
        <v>2</v>
      </c>
      <c r="L12" s="84">
        <v>26377</v>
      </c>
      <c r="O12" s="96"/>
      <c r="P12" s="87">
        <v>1</v>
      </c>
      <c r="Q12" s="88">
        <f>L12</f>
        <v>26377</v>
      </c>
      <c r="R12" s="89">
        <f t="shared" ref="R12:R28" si="2">Q12*P12</f>
        <v>26377</v>
      </c>
    </row>
    <row r="13" spans="2:21" ht="15" customHeight="1" x14ac:dyDescent="0.25">
      <c r="B13" s="123">
        <v>3</v>
      </c>
      <c r="C13" s="113" t="s">
        <v>766</v>
      </c>
      <c r="D13" s="114"/>
      <c r="E13" s="115"/>
      <c r="F13" s="52">
        <v>2</v>
      </c>
      <c r="G13" s="52" t="s">
        <v>21</v>
      </c>
      <c r="H13" s="124">
        <f t="shared" si="1"/>
        <v>12791</v>
      </c>
      <c r="I13" s="125">
        <v>0</v>
      </c>
      <c r="J13" s="126">
        <f t="shared" si="0"/>
        <v>25582</v>
      </c>
      <c r="K13" s="28">
        <v>3</v>
      </c>
      <c r="L13" s="95">
        <v>12791</v>
      </c>
      <c r="M13" s="95"/>
      <c r="O13" s="96"/>
      <c r="P13" s="87">
        <v>1</v>
      </c>
      <c r="Q13" s="88">
        <f t="shared" ref="Q13:Q17" si="3">L13</f>
        <v>12791</v>
      </c>
      <c r="R13" s="89">
        <f t="shared" si="2"/>
        <v>12791</v>
      </c>
    </row>
    <row r="14" spans="2:21" x14ac:dyDescent="0.25">
      <c r="B14" s="110">
        <v>4</v>
      </c>
      <c r="C14" s="113"/>
      <c r="D14" s="114"/>
      <c r="E14" s="115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M14" s="95"/>
      <c r="O14" s="96"/>
      <c r="P14" s="87">
        <v>1</v>
      </c>
      <c r="Q14" s="88">
        <f t="shared" si="3"/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13"/>
      <c r="D15" s="114"/>
      <c r="E15" s="115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95"/>
      <c r="M15" s="84"/>
      <c r="N15" s="84"/>
      <c r="O15" s="96"/>
      <c r="P15" s="87">
        <v>1.4</v>
      </c>
      <c r="Q15" s="88">
        <f t="shared" si="3"/>
        <v>0</v>
      </c>
      <c r="R15" s="90">
        <f t="shared" si="2"/>
        <v>0</v>
      </c>
      <c r="S15" s="84"/>
    </row>
    <row r="16" spans="2:21" x14ac:dyDescent="0.25">
      <c r="B16" s="110">
        <v>6</v>
      </c>
      <c r="C16" s="113"/>
      <c r="D16" s="114"/>
      <c r="E16" s="115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M16" s="95"/>
      <c r="O16" s="96"/>
      <c r="P16" s="87">
        <v>1.4</v>
      </c>
      <c r="Q16" s="88">
        <f t="shared" si="3"/>
        <v>0</v>
      </c>
      <c r="R16" s="89">
        <f t="shared" si="2"/>
        <v>0</v>
      </c>
    </row>
    <row r="17" spans="2:19" x14ac:dyDescent="0.25">
      <c r="B17" s="110">
        <v>7</v>
      </c>
      <c r="C17" s="113"/>
      <c r="D17" s="114"/>
      <c r="E17" s="115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1.4</v>
      </c>
      <c r="Q17" s="88">
        <f t="shared" si="3"/>
        <v>0</v>
      </c>
      <c r="R17" s="89">
        <f t="shared" si="2"/>
        <v>0</v>
      </c>
    </row>
    <row r="18" spans="2:19" s="20" customFormat="1" x14ac:dyDescent="0.25">
      <c r="B18" s="110">
        <v>8</v>
      </c>
      <c r="C18" s="113"/>
      <c r="D18" s="114"/>
      <c r="E18" s="115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M18" s="95"/>
      <c r="N18" s="96"/>
      <c r="O18" s="96"/>
      <c r="P18" s="87">
        <v>1.5</v>
      </c>
      <c r="Q18" s="88">
        <f t="shared" ref="Q18:Q28" si="4">L18</f>
        <v>0</v>
      </c>
      <c r="R18" s="90">
        <f t="shared" si="2"/>
        <v>0</v>
      </c>
      <c r="S18" s="84"/>
    </row>
    <row r="19" spans="2:19" x14ac:dyDescent="0.25">
      <c r="B19" s="110">
        <v>9</v>
      </c>
      <c r="C19" s="113"/>
      <c r="D19" s="114"/>
      <c r="E19" s="115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 t="shared" si="4"/>
        <v>0</v>
      </c>
      <c r="R19" s="89">
        <f t="shared" si="2"/>
        <v>0</v>
      </c>
    </row>
    <row r="20" spans="2:19" x14ac:dyDescent="0.25">
      <c r="B20" s="110">
        <v>10</v>
      </c>
      <c r="C20" s="113"/>
      <c r="D20" s="114"/>
      <c r="E20" s="115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 t="shared" si="4"/>
        <v>0</v>
      </c>
      <c r="R20" s="89">
        <f t="shared" si="2"/>
        <v>0</v>
      </c>
    </row>
    <row r="21" spans="2:19" x14ac:dyDescent="0.25">
      <c r="B21" s="110">
        <v>11</v>
      </c>
      <c r="C21" s="113"/>
      <c r="D21" s="114"/>
      <c r="E21" s="115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 t="shared" si="4"/>
        <v>0</v>
      </c>
      <c r="R21" s="89">
        <f t="shared" si="2"/>
        <v>0</v>
      </c>
    </row>
    <row r="22" spans="2:19" x14ac:dyDescent="0.25">
      <c r="B22" s="110">
        <v>12</v>
      </c>
      <c r="C22" s="113"/>
      <c r="D22" s="114"/>
      <c r="E22" s="115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M22" s="95"/>
      <c r="N22" s="96"/>
      <c r="O22" s="96"/>
      <c r="P22" s="87">
        <v>1.5</v>
      </c>
      <c r="Q22" s="88">
        <f t="shared" si="4"/>
        <v>0</v>
      </c>
      <c r="R22" s="89">
        <f t="shared" si="2"/>
        <v>0</v>
      </c>
    </row>
    <row r="23" spans="2:19" x14ac:dyDescent="0.25">
      <c r="B23" s="110">
        <v>13</v>
      </c>
      <c r="C23" s="113"/>
      <c r="D23" s="114"/>
      <c r="E23" s="115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N23" s="96"/>
      <c r="O23" s="96"/>
      <c r="P23" s="87">
        <v>1.5</v>
      </c>
      <c r="Q23" s="88">
        <f t="shared" si="4"/>
        <v>0</v>
      </c>
      <c r="R23" s="89">
        <f t="shared" si="2"/>
        <v>0</v>
      </c>
    </row>
    <row r="24" spans="2:19" x14ac:dyDescent="0.25">
      <c r="B24" s="110">
        <v>14</v>
      </c>
      <c r="C24" s="113"/>
      <c r="D24" s="114"/>
      <c r="E24" s="115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5"/>
      <c r="N24" s="96"/>
      <c r="O24" s="96"/>
      <c r="P24" s="87">
        <v>1.5</v>
      </c>
      <c r="Q24" s="88">
        <f t="shared" si="4"/>
        <v>0</v>
      </c>
      <c r="R24" s="89">
        <f t="shared" si="2"/>
        <v>0</v>
      </c>
    </row>
    <row r="25" spans="2:19" x14ac:dyDescent="0.25">
      <c r="B25" s="110">
        <v>15</v>
      </c>
      <c r="C25" s="113"/>
      <c r="D25" s="114"/>
      <c r="E25" s="115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1.5</v>
      </c>
      <c r="Q25" s="88">
        <f t="shared" si="4"/>
        <v>0</v>
      </c>
      <c r="R25" s="89">
        <f t="shared" si="2"/>
        <v>0</v>
      </c>
    </row>
    <row r="26" spans="2:19" x14ac:dyDescent="0.25">
      <c r="B26" s="110">
        <v>16</v>
      </c>
      <c r="C26" s="113"/>
      <c r="D26" s="114"/>
      <c r="E26" s="115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1.5</v>
      </c>
      <c r="Q26" s="88">
        <f t="shared" si="4"/>
        <v>0</v>
      </c>
      <c r="R26" s="89">
        <f t="shared" si="2"/>
        <v>0</v>
      </c>
    </row>
    <row r="27" spans="2:19" x14ac:dyDescent="0.25">
      <c r="B27" s="110">
        <v>17</v>
      </c>
      <c r="C27" s="113"/>
      <c r="D27" s="114"/>
      <c r="E27" s="115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1.5</v>
      </c>
      <c r="Q27" s="88">
        <f t="shared" si="4"/>
        <v>0</v>
      </c>
      <c r="R27" s="89">
        <f t="shared" si="2"/>
        <v>0</v>
      </c>
    </row>
    <row r="28" spans="2:19" ht="15.75" thickBot="1" x14ac:dyDescent="0.3">
      <c r="B28" s="110">
        <v>18</v>
      </c>
      <c r="C28" s="113"/>
      <c r="D28" s="114"/>
      <c r="E28" s="115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1.5</v>
      </c>
      <c r="Q28" s="88">
        <f t="shared" si="4"/>
        <v>0</v>
      </c>
      <c r="R28" s="89">
        <f t="shared" si="2"/>
        <v>0</v>
      </c>
    </row>
    <row r="29" spans="2:19" x14ac:dyDescent="0.25">
      <c r="B29" s="53" t="s">
        <v>668</v>
      </c>
      <c r="C29" s="54"/>
      <c r="D29" s="97" t="s">
        <v>759</v>
      </c>
      <c r="E29" s="98"/>
      <c r="F29" s="80"/>
      <c r="G29" s="55" t="s">
        <v>3</v>
      </c>
      <c r="H29" s="56"/>
      <c r="I29" s="57"/>
      <c r="J29" s="58">
        <f>SUM(J11:J28)</f>
        <v>114948</v>
      </c>
      <c r="L29" s="86"/>
      <c r="N29" s="96"/>
      <c r="Q29" s="8">
        <v>0</v>
      </c>
    </row>
    <row r="30" spans="2:19" x14ac:dyDescent="0.25">
      <c r="B30" s="59"/>
      <c r="C30" s="60"/>
      <c r="D30" s="100" t="s">
        <v>760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114948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21840.12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136788.12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Normal="100" workbookViewId="0">
      <pane ySplit="1" topLeftCell="A2" activePane="bottomLeft" state="frozen"/>
      <selection activeCell="B1" sqref="B1"/>
      <selection pane="bottomLeft" activeCell="B142" sqref="B14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hidden="1" x14ac:dyDescent="0.25">
      <c r="A3">
        <v>144</v>
      </c>
      <c r="B3" s="30" t="s">
        <v>718</v>
      </c>
      <c r="C3" t="s">
        <v>719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hidden="1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hidden="1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700</v>
      </c>
      <c r="C32" t="s">
        <v>701</v>
      </c>
      <c r="E32" s="101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hidden="1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734</v>
      </c>
      <c r="C47" t="s">
        <v>735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hidden="1" x14ac:dyDescent="0.25">
      <c r="A65">
        <v>112</v>
      </c>
      <c r="B65" s="30" t="s">
        <v>753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hidden="1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hidden="1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733</v>
      </c>
      <c r="C113" t="s">
        <v>732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hidden="1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hidden="1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hidden="1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hidden="1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hidden="1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hidden="1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hidden="1" x14ac:dyDescent="0.25">
      <c r="A153">
        <v>155</v>
      </c>
      <c r="B153" s="30" t="s">
        <v>747</v>
      </c>
      <c r="C153" t="s">
        <v>749</v>
      </c>
      <c r="I153" t="s">
        <v>748</v>
      </c>
      <c r="M153" t="s">
        <v>568</v>
      </c>
    </row>
    <row r="154" spans="1:13" hidden="1" x14ac:dyDescent="0.25">
      <c r="A154">
        <v>156</v>
      </c>
      <c r="B154" s="30" t="s">
        <v>751</v>
      </c>
      <c r="C154" t="s">
        <v>750</v>
      </c>
      <c r="I154" t="s">
        <v>752</v>
      </c>
      <c r="M154" t="s">
        <v>568</v>
      </c>
    </row>
    <row r="155" spans="1:13" hidden="1" x14ac:dyDescent="0.25">
      <c r="A155">
        <v>157</v>
      </c>
      <c r="B155" s="30" t="s">
        <v>755</v>
      </c>
      <c r="C155" t="s">
        <v>754</v>
      </c>
      <c r="H155" t="s">
        <v>756</v>
      </c>
      <c r="M155" t="s">
        <v>568</v>
      </c>
    </row>
    <row r="156" spans="1:13" hidden="1" x14ac:dyDescent="0.25">
      <c r="A156">
        <v>158</v>
      </c>
      <c r="B156" s="30" t="s">
        <v>757</v>
      </c>
      <c r="C156" t="s">
        <v>758</v>
      </c>
      <c r="H156" t="s">
        <v>756</v>
      </c>
      <c r="I156" t="s">
        <v>758</v>
      </c>
      <c r="M156" t="s">
        <v>568</v>
      </c>
    </row>
    <row r="157" spans="1:13" hidden="1" x14ac:dyDescent="0.25">
      <c r="A157">
        <v>159</v>
      </c>
      <c r="B157" s="30" t="s">
        <v>762</v>
      </c>
      <c r="C157" t="s">
        <v>761</v>
      </c>
      <c r="H157" t="s">
        <v>756</v>
      </c>
      <c r="I157" t="s">
        <v>763</v>
      </c>
      <c r="M157" t="s">
        <v>568</v>
      </c>
    </row>
    <row r="158" spans="1:13" hidden="1" x14ac:dyDescent="0.25">
      <c r="A158">
        <v>160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3" hidden="1" x14ac:dyDescent="0.25">
      <c r="A273">
        <v>275</v>
      </c>
    </row>
    <row r="274" spans="1:3" hidden="1" x14ac:dyDescent="0.25">
      <c r="A274">
        <v>276</v>
      </c>
    </row>
    <row r="275" spans="1:3" hidden="1" x14ac:dyDescent="0.25">
      <c r="A275">
        <v>277</v>
      </c>
    </row>
    <row r="276" spans="1:3" hidden="1" x14ac:dyDescent="0.25">
      <c r="A276">
        <v>278</v>
      </c>
    </row>
    <row r="277" spans="1:3" hidden="1" x14ac:dyDescent="0.25">
      <c r="A277">
        <v>279</v>
      </c>
    </row>
    <row r="278" spans="1:3" hidden="1" x14ac:dyDescent="0.25">
      <c r="A278">
        <v>280</v>
      </c>
    </row>
    <row r="279" spans="1:3" hidden="1" x14ac:dyDescent="0.25">
      <c r="A279">
        <v>281</v>
      </c>
    </row>
    <row r="280" spans="1:3" hidden="1" x14ac:dyDescent="0.25">
      <c r="A280">
        <v>282</v>
      </c>
    </row>
    <row r="281" spans="1:3" hidden="1" x14ac:dyDescent="0.25">
      <c r="A281">
        <v>283</v>
      </c>
    </row>
    <row r="282" spans="1:3" hidden="1" x14ac:dyDescent="0.25">
      <c r="A282">
        <v>284</v>
      </c>
    </row>
    <row r="283" spans="1:3" hidden="1" x14ac:dyDescent="0.25">
      <c r="A283">
        <v>285</v>
      </c>
    </row>
    <row r="285" spans="1:3" x14ac:dyDescent="0.25">
      <c r="C285" s="30" t="s">
        <v>594</v>
      </c>
    </row>
  </sheetData>
  <autoFilter ref="A1:M283">
    <filterColumn colId="2">
      <filters>
        <filter val="VULCO S.A.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2015-06-15T19:27:31Z</cp:lastPrinted>
  <dcterms:created xsi:type="dcterms:W3CDTF">2013-07-12T05:01:37Z</dcterms:created>
  <dcterms:modified xsi:type="dcterms:W3CDTF">2015-06-19T12:04:57Z</dcterms:modified>
</cp:coreProperties>
</file>