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<sst xmlns="http://schemas.openxmlformats.org/spreadsheetml/2006/main" count="862" uniqueCount="624">
  <si>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</si>
  <si>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</si>
  <si>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</si>
  <si>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</si>
  <si>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</si>
  <si>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</si>
  <si>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</si>
  <si>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</si>
  <si>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</si>
  <si>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</si>
  <si>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</si>
  <si>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</si>
  <si>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</si>
  <si>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</si>
  <si>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</si>
  <si>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</si>
  <si>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</si>
  <si>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</si>
  <si>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</si>
  <si>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</si>
  <si>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</si>
  <si>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</si>
  <si>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</si>
  <si>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</si>
  <si>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</si>
  <si>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</si>
  <si>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</si>
  <si>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</si>
  <si>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</si>
  <si>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</si>
  <si>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</si>
  <si>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</si>
  <si>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</si>
  <si>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</si>
  <si>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</si>
  <si>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</si>
  <si>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</si>
  <si>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</si>
  <si>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</si>
  <si>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</si>
  <si>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</si>
  <si>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</si>
  <si>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</si>
  <si>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</si>
  <si>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</si>
  <si>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</si>
  <si>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</si>
  <si>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</si>
  <si>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</si>
  <si>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</si>
  <si>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</si>
  <si>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</si>
  <si>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</si>
  <si>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</si>
  <si>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</si>
  <si>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</si>
  <si>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</si>
  <si>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</si>
  <si>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</si>
  <si>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</si>
  <si>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</si>
  <si>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</si>
  <si>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</si>
  <si>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</si>
  <si>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</si>
  <si>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</si>
  <si>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</si>
  <si>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</si>
  <si>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</si>
  <si>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</si>
  <si>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</si>
  <si>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</si>
  <si>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</si>
  <si>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</si>
  <si>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</si>
  <si>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</si>
  <si>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</si>
  <si>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</si>
  <si>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</si>
  <si>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</si>
  <si>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</si>
  <si>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</si>
  <si>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</si>
  <si>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</si>
  <si>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</si>
  <si>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</si>
  <si>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</si>
  <si>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</si>
  <si>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</si>
  <si>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</si>
  <si>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</si>
  <si>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</si>
  <si>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</si>
  <si>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</si>
  <si>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</si>
  <si>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</si>
  <si>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</si>
  <si>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</si>
  <si>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</si>
  <si>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</si>
  <si>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</si>
  <si>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</si>
  <si>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</si>
  <si>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</si>
  <si>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</si>
  <si>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</si>
  <si>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</si>
  <si>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</si>
  <si>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</si>
  <si>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</si>
  <si>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</si>
  <si>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</si>
  <si>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</si>
  <si>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</si>
  <si>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</si>
  <si>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</si>
  <si>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</si>
  <si>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</si>
  <si>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</si>
  <si>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</si>
  <si>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</si>
  <si>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</si>
  <si>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</si>
  <si>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</si>
  <si>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</si>
  <si>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</si>
  <si>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</si>
  <si>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</si>
  <si>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</si>
  <si>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</si>
  <si>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</si>
  <si>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</si>
  <si>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</si>
  <si>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</si>
  <si>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</si>
  <si>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</si>
  <si>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</si>
  <si>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</si>
  <si>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</si>
  <si>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</si>
  <si>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</si>
  <si>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</si>
  <si>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</si>
  <si>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</si>
  <si>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</si>
  <si>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</si>
  <si>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</si>
  <si>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</si>
  <si>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</si>
  <si>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</si>
  <si>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</si>
  <si>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</si>
  <si>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</si>
  <si>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</si>
  <si>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</si>
  <si>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</si>
  <si>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</si>
  <si>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</si>
  <si>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</si>
  <si>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</si>
  <si>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</si>
  <si>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</si>
  <si>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</si>
  <si>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</si>
  <si>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</si>
  <si>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</si>
  <si>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</si>
  <si>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</si>
  <si>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</si>
  <si>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</si>
  <si>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</si>
  <si>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</si>
  <si>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</si>
  <si>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</si>
  <si>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</si>
  <si>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</si>
  <si>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</si>
  <si>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</si>
  <si>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</si>
  <si>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</si>
  <si>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</si>
  <si>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</si>
  <si>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</si>
  <si>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</si>
  <si>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</si>
  <si>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</si>
  <si>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</si>
  <si>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</si>
  <si>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</si>
  <si>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</si>
  <si>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</si>
  <si>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</si>
  <si>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</si>
  <si>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</si>
  <si>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</si>
  <si>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</si>
  <si>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</si>
  <si>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</si>
  <si>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</si>
  <si>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</si>
  <si>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</si>
  <si>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</si>
  <si>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</si>
  <si>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</si>
  <si>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</si>
  <si>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</si>
  <si>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</si>
  <si>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</si>
  <si>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</si>
  <si>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</si>
  <si>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</si>
  <si>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</si>
  <si>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</si>
  <si>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</si>
  <si>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</si>
  <si>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</si>
  <si>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</si>
  <si>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</si>
  <si>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</si>
  <si>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</si>
  <si>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</si>
  <si>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</si>
  <si>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</si>
  <si>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</si>
  <si>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</si>
  <si>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</si>
  <si>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</si>
  <si>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</si>
  <si>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</si>
  <si>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</si>
  <si>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</si>
  <si>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</si>
  <si>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</si>
  <si>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</si>
  <si>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</si>
  <si>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</si>
  <si>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</si>
  <si>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</si>
  <si>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</si>
  <si>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</si>
  <si>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</si>
  <si>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</si>
  <si>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</si>
  <si>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</si>
  <si>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</si>
  <si>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</si>
  <si>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</si>
  <si>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</si>
  <si>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</si>
  <si>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</si>
  <si>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</si>
  <si>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</si>
  <si>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</si>
  <si>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</si>
  <si>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</si>
  <si>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</si>
  <si>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</si>
  <si>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</si>
  <si>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</si>
  <si>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</si>
  <si>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</si>
  <si>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</si>
  <si>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</si>
  <si>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</si>
  <si>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</si>
  <si>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</si>
  <si>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</si>
  <si>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</si>
  <si>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</si>
  <si>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</si>
  <si>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</si>
  <si>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</si>
  <si>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</si>
  <si>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</si>
  <si>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</si>
  <si>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</si>
  <si>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</si>
  <si>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</si>
  <si>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</si>
  <si>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</si>
  <si>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</si>
  <si>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</si>
  <si>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</si>
  <si>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</si>
  <si>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</si>
  <si>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</si>
  <si>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</si>
  <si>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</si>
  <si>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</si>
  <si>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</si>
  <si>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</si>
  <si>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</si>
  <si>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</si>
  <si>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</si>
  <si>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</si>
  <si>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</si>
  <si>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</si>
  <si>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</si>
  <si>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</si>
  <si>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</si>
  <si>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</si>
  <si>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</si>
  <si>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</si>
  <si>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</si>
  <si>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</si>
  <si>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</si>
  <si>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</si>
  <si>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</si>
  <si>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</si>
  <si>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</si>
  <si>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</si>
  <si>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</si>
  <si>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</si>
  <si>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</si>
  <si>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</si>
  <si>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</si>
  <si>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</si>
  <si>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</si>
  <si>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</si>
  <si>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</si>
  <si>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</si>
  <si>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</si>
  <si>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</si>
  <si>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</si>
  <si>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</si>
  <si>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</si>
  <si>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</si>
  <si>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</si>
  <si>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</si>
  <si>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</si>
  <si>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</si>
  <si>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</si>
  <si>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</si>
  <si>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</si>
  <si>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</si>
  <si>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</si>
  <si>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</si>
  <si>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</si>
  <si>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</si>
  <si>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</si>
  <si>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</si>
  <si>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</si>
  <si>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</si>
  <si>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</si>
  <si>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</si>
  <si>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</si>
  <si>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</si>
  <si>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</si>
  <si>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</si>
  <si>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</si>
  <si>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</si>
  <si>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</si>
  <si>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</si>
  <si>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</si>
  <si>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</si>
  <si>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</si>
  <si>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</si>
  <si>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</si>
  <si>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</si>
  <si>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</si>
  <si>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</si>
  <si>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</si>
  <si>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</si>
  <si>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</si>
  <si>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</si>
  <si>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</si>
  <si>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</si>
  <si>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</si>
  <si>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</si>
  <si>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</si>
  <si>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</si>
  <si>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</si>
  <si>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</si>
  <si>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</si>
  <si>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</si>
  <si>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</si>
  <si>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</si>
  <si>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</si>
  <si>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</si>
  <si>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</si>
  <si>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</si>
  <si>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</si>
  <si>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</si>
  <si>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</si>
  <si>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</si>
  <si>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</si>
  <si>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</si>
  <si>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</si>
  <si>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</si>
  <si>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</si>
  <si>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</si>
  <si>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</si>
  <si>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</si>
  <si>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</si>
  <si>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</si>
  <si>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</si>
  <si>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</si>
  <si>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</si>
  <si>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</si>
  <si>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</si>
  <si>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</si>
  <si>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</si>
  <si>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</si>
  <si>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</si>
  <si>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</si>
  <si>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</si>
  <si>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</si>
  <si>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</si>
  <si>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</si>
  <si>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</si>
  <si>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</si>
  <si>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</si>
  <si>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</si>
  <si>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</si>
  <si>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</si>
  <si>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</si>
  <si>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</si>
  <si>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</si>
  <si>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</si>
  <si>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</si>
  <si>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</si>
  <si>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</si>
  <si>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</si>
  <si>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</si>
  <si>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</si>
  <si>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</si>
  <si>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</si>
  <si>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</si>
  <si>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</si>
  <si>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</si>
  <si>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</si>
  <si>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</si>
  <si>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</si>
  <si>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</si>
  <si>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</si>
  <si>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</si>
  <si>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</si>
  <si>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</si>
  <si>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</si>
  <si>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</si>
  <si>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</si>
  <si>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</si>
  <si>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</si>
  <si>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</si>
  <si>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</si>
  <si>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</si>
  <si>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</si>
  <si>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</si>
  <si>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</si>
  <si>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</si>
  <si>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</si>
  <si>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</si>
  <si>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</si>
  <si>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</si>
  <si>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</si>
  <si>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</si>
  <si>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</si>
  <si>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</si>
  <si>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</si>
  <si>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</si>
  <si>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</si>
  <si>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</si>
  <si>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</si>
  <si>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</si>
  <si>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</si>
  <si>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</si>
  <si>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</si>
  <si>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</si>
  <si>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</si>
  <si>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</si>
  <si>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</si>
  <si>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</si>
  <si>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</si>
  <si>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</si>
  <si>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</si>
  <si>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</si>
  <si>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</si>
  <si>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</si>
  <si>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</si>
  <si>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</si>
  <si>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</si>
  <si>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</si>
  <si>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</si>
  <si>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</si>
  <si>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</si>
  <si>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</si>
  <si>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</si>
  <si>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</si>
  <si>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</si>
  <si>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</si>
  <si>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</si>
  <si>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</si>
  <si>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</si>
  <si>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</si>
  <si>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</si>
  <si>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</si>
  <si>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</si>
  <si>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</si>
  <si>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</si>
  <si>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</si>
  <si>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</si>
  <si>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</si>
  <si>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</si>
  <si>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</si>
  <si>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</si>
  <si>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</si>
  <si>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</si>
  <si>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</si>
  <si>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</si>
  <si>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</si>
  <si>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</si>
  <si>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</si>
  <si>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</si>
  <si>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</si>
  <si>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</si>
  <si>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</si>
  <si>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</si>
  <si>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</si>
  <si>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</si>
  <si>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</si>
  <si>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</si>
  <si>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</si>
  <si>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</si>
  <si>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</si>
  <si>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</si>
  <si>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</si>
  <si>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</si>
  <si>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</si>
  <si>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</si>
  <si>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</si>
  <si>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</si>
  <si>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</si>
  <si>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</si>
  <si>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</si>
  <si>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</si>
  <si>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</si>
  <si>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</si>
  <si>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</si>
  <si>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</si>
  <si>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</si>
  <si>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</si>
  <si>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</si>
  <si>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</si>
  <si>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</si>
  <si>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</si>
  <si>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</si>
  <si>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</si>
  <si>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</si>
  <si>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</si>
  <si>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</si>
  <si>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</si>
  <si>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</si>
  <si>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</si>
  <si>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</si>
  <si>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</si>
  <si>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</si>
  <si>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</si>
  <si>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</si>
  <si>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</si>
  <si>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</si>
  <si>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</si>
  <si>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</si>
  <si>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</si>
  <si>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</si>
  <si>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</si>
  <si>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</si>
  <si>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</si>
  <si>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</si>
  <si>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</si>
  <si>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</si>
  <si>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</si>
  <si>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</si>
  <si>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</si>
  <si>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</si>
  <si>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</si>
  <si>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</si>
  <si>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</si>
  <si>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</si>
  <si>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</si>
  <si>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</si>
  <si>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</si>
  <si>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</si>
  <si>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</si>
  <si>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</si>
  <si>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</si>
  <si>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</si>
  <si>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</si>
  <si>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</si>
  <si>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</si>
  <si>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</si>
  <si>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</si>
  <si>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</si>
  <si>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</si>
  <si>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</si>
  <si>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</si>
  <si>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</si>
  <si>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</si>
  <si>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</si>
  <si>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</si>
  <si>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</si>
  <si>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</si>
  <si>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</si>
  <si>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</si>
  <si>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</si>
  <si>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</si>
  <si>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</si>
  <si>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</si>
  <si>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</si>
  <si>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</si>
  <si>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</si>
  <si>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 xml:space="preserve">CILINDRO NEU. ROSCA 10.1,5 VAST. 16MM </t>
  </si>
  <si>
    <t>SELLO GOMA 6 CM X 2 CM</t>
  </si>
  <si>
    <t>MANGUEROTE ANTI-ESTATICA 6"</t>
  </si>
  <si>
    <t>GABRIEL CUCOCH</t>
  </si>
  <si>
    <t>JORGE CASTRO</t>
  </si>
  <si>
    <t>30 DIAS OC</t>
  </si>
  <si>
    <t>COLORANTES DEL PACIFICO</t>
  </si>
  <si>
    <t>Metro</t>
  </si>
  <si>
    <t>aitec</t>
  </si>
  <si>
    <t>danus</t>
  </si>
  <si>
    <t>ELECTROVALVULA 3/4" BRONCE C/CONEX. A 1/2</t>
  </si>
  <si>
    <t>BUSHING</t>
  </si>
  <si>
    <t xml:space="preserve">LARG. 153 CM ANCHO 5,5 CM </t>
  </si>
  <si>
    <t>taylor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</si>
</sst>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NumberFormat="1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1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1" fontId="50" fillId="33" borderId="35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 vertical="top"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6" fillId="33" borderId="14" xfId="0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7" fillId="33" borderId="0" xfId="0" applyFont="1" applyFill="1" applyAlignment="1">
      <alignment/>
    </xf>
    <xf numFmtId="0" fontId="26" fillId="33" borderId="26" xfId="0" applyFont="1" applyFill="1" applyBorder="1" applyAlignment="1" applyProtection="1">
      <alignment horizontal="center" vertical="center"/>
      <protection locked="0"/>
    </xf>
    <xf numFmtId="3" fontId="49" fillId="0" borderId="0" xfId="0" applyNumberFormat="1" applyFont="1" applyAlignment="1" applyProtection="1">
      <alignment/>
      <protection locked="0"/>
    </xf>
    <xf numFmtId="3" fontId="49" fillId="0" borderId="0" xfId="0" applyNumberFormat="1" applyFont="1" applyBorder="1" applyAlignment="1" applyProtection="1">
      <alignment/>
      <protection locked="0"/>
    </xf>
    <xf numFmtId="166" fontId="26" fillId="33" borderId="37" xfId="0" applyNumberFormat="1" applyFont="1" applyFill="1" applyBorder="1" applyAlignment="1" applyProtection="1">
      <alignment horizontal="center" vertical="center"/>
      <protection/>
    </xf>
    <xf numFmtId="166" fontId="26" fillId="33" borderId="26" xfId="0" applyNumberFormat="1" applyFont="1" applyFill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6" fillId="33" borderId="37" xfId="0" applyFont="1" applyFill="1" applyBorder="1" applyAlignment="1" applyProtection="1">
      <alignment horizontal="center" vertical="center"/>
      <protection locked="0"/>
    </xf>
    <xf numFmtId="0" fontId="26" fillId="33" borderId="2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4">
      <selection activeCell="H13" sqref="H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2696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132"/>
      <c r="F5" s="132"/>
      <c r="G5" s="132"/>
      <c r="H5" s="132"/>
      <c r="I5" s="132"/>
      <c r="J5" s="133"/>
      <c r="K5" s="20"/>
    </row>
    <row r="6" spans="2:10" ht="17.25" customHeight="1">
      <c r="B6" s="88" t="s">
        <v>27</v>
      </c>
      <c r="C6" s="89"/>
      <c r="D6" s="91" t="s">
        <v>616</v>
      </c>
      <c r="E6" s="89" t="s">
        <v>7</v>
      </c>
      <c r="F6" s="132" t="s">
        <v>167</v>
      </c>
      <c r="G6" s="132"/>
      <c r="H6" s="132"/>
      <c r="I6" s="92"/>
      <c r="J6" s="93"/>
    </row>
    <row r="7" spans="2:10" ht="15">
      <c r="B7" s="88" t="s">
        <v>25</v>
      </c>
      <c r="C7" s="89"/>
      <c r="D7" s="91"/>
      <c r="E7" s="89" t="s">
        <v>8</v>
      </c>
      <c r="F7" s="132" t="s">
        <v>29</v>
      </c>
      <c r="G7" s="132"/>
      <c r="H7" s="132"/>
      <c r="I7" s="89" t="s">
        <v>26</v>
      </c>
      <c r="J7" s="94" t="s">
        <v>614</v>
      </c>
    </row>
    <row r="8" spans="2:12" ht="15.75" thickBot="1">
      <c r="B8" s="130" t="s">
        <v>28</v>
      </c>
      <c r="C8" s="131"/>
      <c r="D8" s="91" t="s">
        <v>615</v>
      </c>
      <c r="E8" s="89" t="s">
        <v>11</v>
      </c>
      <c r="F8" s="132" t="s">
        <v>613</v>
      </c>
      <c r="G8" s="132"/>
      <c r="H8" s="132"/>
      <c r="I8" s="89" t="s">
        <v>14</v>
      </c>
      <c r="J8" s="95">
        <f ca="1">TODAY()</f>
        <v>42165</v>
      </c>
      <c r="K8" s="20"/>
      <c r="L8" s="20"/>
    </row>
    <row r="9" spans="2:18" ht="16.5" thickBot="1" thickTop="1">
      <c r="B9" s="96"/>
      <c r="C9" s="97"/>
      <c r="D9" s="98"/>
      <c r="E9" s="97"/>
      <c r="F9" s="98"/>
      <c r="G9" s="98"/>
      <c r="H9" s="98"/>
      <c r="I9" s="97"/>
      <c r="J9" s="9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0" t="s">
        <v>1</v>
      </c>
      <c r="C10" s="124" t="s">
        <v>24</v>
      </c>
      <c r="D10" s="125"/>
      <c r="E10" s="126"/>
      <c r="F10" s="101" t="s">
        <v>0</v>
      </c>
      <c r="G10" s="102" t="s">
        <v>23</v>
      </c>
      <c r="H10" s="102" t="s">
        <v>15</v>
      </c>
      <c r="I10" s="103" t="s">
        <v>13</v>
      </c>
      <c r="J10" s="104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5">
        <v>1</v>
      </c>
      <c r="C11" s="127" t="s">
        <v>610</v>
      </c>
      <c r="D11" s="128"/>
      <c r="E11" s="129"/>
      <c r="F11" s="134">
        <v>2</v>
      </c>
      <c r="G11" s="134" t="s">
        <v>23</v>
      </c>
      <c r="H11" s="122">
        <f>+R11</f>
        <v>35088</v>
      </c>
      <c r="I11" s="106">
        <v>0</v>
      </c>
      <c r="J11" s="122">
        <f>F11*H11*(1-I11/100)</f>
        <v>70176</v>
      </c>
      <c r="K11" s="28" t="s">
        <v>623</v>
      </c>
      <c r="L11" s="29">
        <v>29240</v>
      </c>
      <c r="M11" s="29">
        <f>+L11*(1-0.2)</f>
        <v>23392</v>
      </c>
      <c r="N11" s="29"/>
      <c r="O11" s="29"/>
      <c r="P11" s="30">
        <v>1.5</v>
      </c>
      <c r="Q11" s="31">
        <f>+M11</f>
        <v>23392</v>
      </c>
      <c r="R11" s="35">
        <f>Q11*P11</f>
        <v>35088</v>
      </c>
    </row>
    <row r="12" spans="2:18" ht="15">
      <c r="B12" s="107"/>
      <c r="C12" s="108" t="s">
        <v>622</v>
      </c>
      <c r="D12" s="109"/>
      <c r="E12" s="110"/>
      <c r="F12" s="135"/>
      <c r="G12" s="135"/>
      <c r="H12" s="123"/>
      <c r="I12" s="114">
        <v>0</v>
      </c>
      <c r="J12" s="123"/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0" ref="R12:R28">Q12*P12</f>
        <v>0</v>
      </c>
    </row>
    <row r="13" spans="2:18" ht="15">
      <c r="B13" s="107">
        <v>2</v>
      </c>
      <c r="C13" s="116" t="s">
        <v>611</v>
      </c>
      <c r="D13" s="117"/>
      <c r="E13" s="110"/>
      <c r="F13" s="119">
        <v>1</v>
      </c>
      <c r="G13" s="111" t="s">
        <v>617</v>
      </c>
      <c r="H13" s="113">
        <v>4900</v>
      </c>
      <c r="I13" s="114">
        <v>0</v>
      </c>
      <c r="J13" s="115">
        <f>F13*H13*(1-I13/100)</f>
        <v>4900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0"/>
        <v>0</v>
      </c>
    </row>
    <row r="14" spans="2:18" ht="15">
      <c r="B14" s="107">
        <v>3</v>
      </c>
      <c r="C14" s="116" t="s">
        <v>612</v>
      </c>
      <c r="D14" s="109"/>
      <c r="E14" s="110"/>
      <c r="F14" s="119">
        <v>1</v>
      </c>
      <c r="G14" s="111" t="s">
        <v>617</v>
      </c>
      <c r="H14" s="113">
        <f>+R14</f>
        <v>35481.726</v>
      </c>
      <c r="I14" s="114">
        <v>0</v>
      </c>
      <c r="J14" s="115">
        <f>F14*H14*(1-I14/100)</f>
        <v>35481.726</v>
      </c>
      <c r="K14" s="28" t="s">
        <v>618</v>
      </c>
      <c r="L14" s="120">
        <f>+M14*(1-0.37)</f>
        <v>19712.07</v>
      </c>
      <c r="M14" s="29">
        <v>31289</v>
      </c>
      <c r="N14" s="29"/>
      <c r="O14" s="29"/>
      <c r="P14" s="30">
        <v>1.8</v>
      </c>
      <c r="Q14" s="121">
        <f>+L14</f>
        <v>19712.07</v>
      </c>
      <c r="R14" s="35">
        <f t="shared" si="0"/>
        <v>35481.726</v>
      </c>
    </row>
    <row r="15" spans="2:18" ht="15">
      <c r="B15" s="107">
        <v>4</v>
      </c>
      <c r="C15" s="116" t="s">
        <v>620</v>
      </c>
      <c r="D15" s="109"/>
      <c r="E15" s="110"/>
      <c r="F15" s="119">
        <v>1</v>
      </c>
      <c r="G15" s="111" t="s">
        <v>23</v>
      </c>
      <c r="H15" s="113">
        <v>63150</v>
      </c>
      <c r="I15" s="114">
        <v>0</v>
      </c>
      <c r="J15" s="115">
        <f>F15*H15*(1-I15/100)</f>
        <v>63150</v>
      </c>
      <c r="K15" s="28" t="s">
        <v>619</v>
      </c>
      <c r="L15" s="29">
        <v>43813</v>
      </c>
      <c r="M15" s="29">
        <v>2325</v>
      </c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107"/>
      <c r="C16" s="116"/>
      <c r="D16" s="118"/>
      <c r="E16" s="118"/>
      <c r="F16" s="111"/>
      <c r="G16" s="112"/>
      <c r="H16" s="113"/>
      <c r="I16" s="114"/>
      <c r="J16" s="115"/>
      <c r="K16" s="28">
        <v>6</v>
      </c>
      <c r="L16" s="29">
        <v>15971</v>
      </c>
      <c r="M16" s="29" t="s">
        <v>621</v>
      </c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107"/>
      <c r="C17" s="117"/>
      <c r="D17" s="109"/>
      <c r="E17" s="110"/>
      <c r="F17" s="111"/>
      <c r="G17" s="112"/>
      <c r="H17" s="113"/>
      <c r="I17" s="114"/>
      <c r="J17" s="115"/>
      <c r="K17" s="28">
        <v>7</v>
      </c>
      <c r="L17" s="29">
        <v>2039</v>
      </c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107"/>
      <c r="C18" s="116"/>
      <c r="D18" s="109"/>
      <c r="E18" s="110"/>
      <c r="F18" s="111"/>
      <c r="G18" s="112"/>
      <c r="H18" s="113"/>
      <c r="I18" s="114"/>
      <c r="J18" s="115"/>
      <c r="K18" s="28">
        <v>8</v>
      </c>
      <c r="L18" s="29">
        <f>+L15+L16+L17+(M15*2)</f>
        <v>66473</v>
      </c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42"/>
      <c r="C19" s="43"/>
      <c r="D19" s="44"/>
      <c r="E19" s="45"/>
      <c r="F19" s="46"/>
      <c r="G19" s="47"/>
      <c r="H19" s="75"/>
      <c r="I19" s="76"/>
      <c r="J19" s="77"/>
      <c r="K19" s="28">
        <v>9</v>
      </c>
      <c r="L19" s="29">
        <f>+L18*(1-0.05)</f>
        <v>63149.35</v>
      </c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42"/>
      <c r="C20" s="43"/>
      <c r="D20" s="44"/>
      <c r="E20" s="45"/>
      <c r="F20" s="46"/>
      <c r="G20" s="47"/>
      <c r="H20" s="75"/>
      <c r="I20" s="76"/>
      <c r="J20" s="7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51" t="s">
        <v>17</v>
      </c>
      <c r="C29" s="52"/>
      <c r="D29" s="37"/>
      <c r="E29" s="37"/>
      <c r="F29" s="53"/>
      <c r="G29" s="54" t="s">
        <v>3</v>
      </c>
      <c r="H29" s="55"/>
      <c r="I29" s="56"/>
      <c r="J29" s="57">
        <f>SUM(J11:J28)</f>
        <v>173707.726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173707.726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33004.46794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206712.19394</v>
      </c>
    </row>
  </sheetData>
  <sheetProtection formatCells="0"/>
  <mergeCells count="11">
    <mergeCell ref="H11:H12"/>
    <mergeCell ref="J11:J12"/>
    <mergeCell ref="C10:E10"/>
    <mergeCell ref="C11:E11"/>
    <mergeCell ref="B8:C8"/>
    <mergeCell ref="E5:J5"/>
    <mergeCell ref="F6:H6"/>
    <mergeCell ref="F7:H7"/>
    <mergeCell ref="F8:H8"/>
    <mergeCell ref="F11:F12"/>
    <mergeCell ref="G11:G12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2015-06-10T14:29:28Z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