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25" i="1" l="1"/>
  <c r="Q19" i="1"/>
  <c r="Q20" i="1"/>
  <c r="Q18" i="1"/>
  <c r="Q13" i="1"/>
  <c r="Q14" i="1"/>
  <c r="Q15" i="1"/>
  <c r="Q16" i="1"/>
  <c r="Q28" i="1"/>
  <c r="Q26" i="1"/>
  <c r="Q27" i="1"/>
  <c r="Q22" i="1"/>
  <c r="Q23" i="1"/>
  <c r="Q24" i="1"/>
  <c r="Q21" i="1"/>
  <c r="Q17" i="1"/>
  <c r="Q12" i="1" l="1"/>
  <c r="Q11" i="1" l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<sst xmlns="http://schemas.openxmlformats.org/spreadsheetml/2006/main" count="1121" uniqueCount="767">
  <si>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</si>
  <si>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</si>
  <si>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</si>
  <si>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</si>
  <si>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</si>
  <si>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</si>
  <si>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</si>
  <si>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</si>
  <si>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</si>
  <si>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</si>
  <si>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</si>
  <si>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</si>
  <si>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</si>
  <si>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</si>
  <si>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</si>
  <si>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</si>
  <si>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</si>
  <si>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</si>
  <si>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</si>
  <si>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</si>
  <si>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</si>
  <si>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</si>
  <si>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</si>
  <si>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</si>
  <si>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</si>
  <si>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</si>
  <si>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</si>
  <si>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</si>
  <si>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</si>
  <si>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</si>
  <si>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</si>
  <si>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</si>
  <si>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</si>
  <si>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</si>
  <si>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</si>
  <si>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</si>
  <si>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</si>
  <si>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</si>
  <si>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</si>
  <si>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</si>
  <si>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</si>
  <si>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</si>
  <si>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</si>
  <si>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</si>
  <si>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</si>
  <si>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</si>
  <si>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</si>
  <si>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</si>
  <si>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</si>
  <si>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</si>
  <si>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</si>
  <si>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</si>
  <si>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</si>
  <si>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</si>
  <si>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</si>
  <si>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</si>
  <si>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</si>
  <si>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</si>
  <si>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</si>
  <si>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</si>
  <si>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</si>
  <si>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</si>
  <si>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</si>
  <si>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</si>
  <si>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</si>
  <si>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</si>
  <si>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</si>
  <si>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</si>
  <si>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</si>
  <si>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</si>
  <si>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</si>
  <si>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</si>
  <si>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</si>
  <si>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</si>
  <si>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</si>
  <si>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</si>
  <si>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</si>
  <si>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</si>
  <si>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</si>
  <si>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</si>
  <si>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</si>
  <si>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</si>
  <si>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</si>
  <si>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</si>
  <si>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</si>
  <si>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</si>
  <si>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</si>
  <si>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</si>
  <si>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</si>
  <si>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</si>
  <si>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</si>
  <si>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</si>
  <si>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</si>
  <si>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</si>
  <si>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</si>
  <si>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</si>
  <si>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</si>
  <si>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</si>
  <si>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</si>
  <si>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</si>
  <si>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</si>
  <si>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</si>
  <si>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</si>
  <si>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</si>
  <si>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</si>
  <si>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</si>
  <si>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</si>
  <si>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</si>
  <si>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</si>
  <si>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</si>
  <si>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</si>
  <si>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</si>
  <si>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</si>
  <si>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</si>
  <si>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</si>
  <si>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</si>
  <si>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</si>
  <si>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</si>
  <si>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</si>
  <si>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</si>
  <si>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</si>
  <si>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</si>
  <si>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</si>
  <si>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</si>
  <si>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</si>
  <si>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</si>
  <si>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</si>
  <si>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</si>
  <si>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</si>
  <si>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</si>
  <si>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</si>
  <si>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</si>
  <si>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</si>
  <si>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</si>
  <si>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</si>
  <si>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</si>
  <si>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</si>
  <si>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</si>
  <si>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</si>
  <si>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</si>
  <si>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</si>
  <si>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</si>
  <si>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</si>
  <si>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</si>
  <si>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</si>
  <si>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</si>
  <si>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</si>
  <si>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</si>
  <si>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</si>
  <si>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</si>
  <si>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</si>
  <si>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</si>
  <si>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</si>
  <si>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</si>
  <si>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</si>
  <si>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</si>
  <si>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</si>
  <si>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</si>
  <si>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</si>
  <si>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</si>
  <si>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</si>
  <si>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</si>
  <si>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</si>
  <si>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</si>
  <si>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</si>
  <si>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</si>
  <si>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</si>
  <si>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</si>
  <si>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</si>
  <si>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</si>
  <si>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</si>
  <si>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</si>
  <si>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</si>
  <si>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</si>
  <si>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</si>
  <si>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</si>
  <si>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</si>
  <si>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</si>
  <si>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</si>
  <si>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</si>
  <si>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</si>
  <si>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</si>
  <si>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</si>
  <si>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</si>
  <si>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</si>
  <si>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</si>
  <si>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</si>
  <si>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</si>
  <si>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</si>
  <si>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</si>
  <si>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</si>
  <si>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</si>
  <si>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</si>
  <si>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</si>
  <si>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</si>
  <si>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</si>
  <si>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</si>
  <si>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</si>
  <si>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</si>
  <si>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</si>
  <si>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</si>
  <si>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</si>
  <si>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</si>
  <si>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</si>
  <si>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</si>
  <si>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</si>
  <si>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</si>
  <si>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</si>
  <si>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</si>
  <si>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</si>
  <si>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</si>
  <si>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</si>
  <si>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</si>
  <si>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</si>
  <si>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</si>
  <si>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</si>
  <si>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</si>
  <si>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</si>
  <si>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</si>
  <si>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</si>
  <si>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</si>
  <si>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</si>
  <si>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</si>
  <si>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</si>
  <si>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</si>
  <si>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</si>
  <si>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</si>
  <si>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</si>
  <si>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</si>
  <si>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</si>
  <si>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</si>
  <si>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</si>
  <si>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</si>
  <si>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</si>
  <si>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</si>
  <si>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</si>
  <si>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</si>
  <si>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</si>
  <si>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</si>
  <si>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</si>
  <si>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</si>
  <si>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</si>
  <si>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</si>
  <si>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</si>
  <si>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</si>
  <si>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</si>
  <si>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</si>
  <si>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</si>
  <si>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</si>
  <si>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</si>
  <si>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</si>
  <si>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</si>
  <si>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</si>
  <si>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</si>
  <si>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</si>
  <si>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</si>
  <si>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</si>
  <si>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</si>
  <si>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</si>
  <si>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</si>
  <si>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</si>
  <si>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</si>
  <si>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</si>
  <si>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</si>
  <si>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</si>
  <si>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</si>
  <si>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</si>
  <si>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</si>
  <si>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</si>
  <si>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</si>
  <si>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</si>
  <si>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</si>
  <si>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</si>
  <si>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</si>
  <si>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</si>
  <si>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</si>
  <si>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</si>
  <si>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</si>
  <si>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</si>
  <si>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</si>
  <si>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</si>
  <si>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</si>
  <si>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</si>
  <si>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</si>
  <si>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</si>
  <si>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</si>
  <si>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</si>
  <si>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</si>
  <si>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</si>
  <si>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</si>
  <si>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</si>
  <si>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</si>
  <si>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</si>
  <si>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</si>
  <si>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</si>
  <si>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</si>
  <si>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</si>
  <si>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</si>
  <si>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</si>
  <si>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</si>
  <si>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</si>
  <si>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</si>
  <si>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</si>
  <si>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</si>
  <si>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</si>
  <si>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</si>
  <si>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</si>
  <si>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</si>
  <si>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</si>
  <si>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</si>
  <si>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</si>
  <si>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</si>
  <si>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</si>
  <si>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</si>
  <si>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</si>
  <si>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</si>
  <si>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</si>
  <si>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</si>
  <si>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</si>
  <si>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</si>
  <si>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</si>
  <si>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</si>
  <si>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</si>
  <si>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</si>
  <si>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</si>
  <si>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</si>
  <si>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</si>
  <si>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</si>
  <si>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</si>
  <si>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</si>
  <si>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</si>
  <si>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</si>
  <si>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</si>
  <si>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</si>
  <si>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</si>
  <si>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</si>
  <si>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</si>
  <si>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</si>
  <si>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</si>
  <si>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</si>
  <si>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</si>
  <si>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</si>
  <si>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</si>
  <si>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</si>
  <si>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</si>
  <si>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</si>
  <si>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</si>
  <si>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</si>
  <si>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</si>
  <si>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</si>
  <si>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</si>
  <si>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</si>
  <si>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</si>
  <si>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</si>
  <si>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</si>
  <si>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</si>
  <si>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</si>
  <si>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</si>
  <si>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</si>
  <si>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</si>
  <si>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</si>
  <si>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</si>
  <si>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</si>
  <si>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</si>
  <si>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</si>
  <si>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</si>
  <si>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</si>
  <si>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</si>
  <si>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</si>
  <si>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</si>
  <si>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</si>
  <si>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</si>
  <si>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</si>
  <si>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</si>
  <si>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</si>
  <si>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</si>
  <si>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</si>
  <si>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</si>
  <si>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</si>
  <si>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</si>
  <si>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</si>
  <si>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</si>
  <si>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</si>
  <si>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</si>
  <si>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</si>
  <si>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</si>
  <si>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</si>
  <si>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</si>
  <si>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</si>
  <si>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</si>
  <si>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</si>
  <si>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</si>
  <si>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</si>
  <si>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</si>
  <si>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</si>
  <si>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</si>
  <si>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</si>
  <si>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</si>
  <si>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</si>
  <si>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</si>
  <si>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</si>
  <si>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</si>
  <si>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</si>
  <si>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</si>
  <si>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</si>
  <si>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</si>
  <si>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</si>
  <si>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</si>
  <si>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</si>
  <si>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</si>
  <si>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</si>
  <si>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</si>
  <si>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</si>
  <si>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</si>
  <si>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</si>
  <si>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</si>
  <si>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</si>
  <si>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</si>
  <si>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</si>
  <si>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</si>
  <si>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</si>
  <si>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</si>
  <si>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</si>
  <si>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</si>
  <si>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</si>
  <si>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</si>
  <si>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</si>
  <si>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</si>
  <si>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</si>
  <si>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</si>
  <si>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</si>
  <si>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</si>
  <si>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</si>
  <si>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</si>
  <si>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</si>
  <si>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</si>
  <si>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</si>
  <si>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</si>
  <si>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</si>
  <si>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</si>
  <si>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</si>
  <si>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</si>
  <si>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</si>
  <si>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</si>
  <si>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</si>
  <si>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</si>
  <si>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</si>
  <si>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</si>
  <si>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</si>
  <si>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</si>
  <si>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</si>
  <si>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</si>
  <si>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</si>
  <si>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</si>
  <si>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</si>
  <si>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</si>
  <si>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</si>
  <si>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</si>
  <si>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</si>
  <si>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</si>
  <si>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</si>
  <si>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</si>
  <si>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</si>
  <si>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</si>
  <si>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</si>
  <si>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</si>
  <si>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</si>
  <si>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</si>
  <si>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</si>
  <si>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</si>
  <si>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</si>
  <si>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</si>
  <si>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</si>
  <si>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</si>
  <si>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</si>
  <si>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</si>
  <si>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</si>
  <si>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</si>
  <si>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</si>
  <si>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</si>
  <si>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</si>
  <si>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</si>
  <si>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</si>
  <si>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</si>
  <si>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</si>
  <si>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</si>
  <si>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</si>
  <si>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</si>
  <si>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</si>
  <si>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</si>
  <si>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</si>
  <si>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</si>
  <si>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</si>
  <si>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</si>
  <si>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</si>
  <si>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</si>
  <si>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</si>
  <si>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</si>
  <si>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</si>
  <si>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</si>
  <si>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</si>
  <si>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</si>
  <si>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</si>
  <si>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</si>
  <si>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</si>
  <si>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</si>
  <si>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</si>
  <si>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</si>
  <si>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</si>
  <si>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</si>
  <si>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</si>
  <si>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</si>
  <si>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</si>
  <si>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</si>
  <si>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</si>
  <si>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</si>
  <si>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</si>
  <si>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</si>
  <si>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</si>
  <si>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</si>
  <si>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</si>
  <si>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</si>
  <si>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</si>
  <si>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</si>
  <si>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</si>
  <si>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</si>
  <si>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</si>
  <si>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</si>
  <si>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</si>
  <si>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</si>
  <si>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</si>
  <si>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</si>
  <si>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</si>
  <si>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</si>
  <si>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</si>
  <si>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</si>
  <si>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</si>
  <si>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</si>
  <si>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</si>
  <si>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</si>
  <si>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</si>
  <si>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</si>
  <si>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</si>
  <si>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</si>
  <si>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</si>
  <si>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</si>
  <si>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</si>
  <si>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</si>
  <si>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</si>
  <si>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</si>
  <si>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</si>
  <si>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</si>
  <si>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</si>
  <si>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</si>
  <si>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</si>
  <si>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</si>
  <si>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</si>
  <si>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</si>
  <si>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</si>
  <si>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</si>
  <si>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</si>
  <si>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</si>
  <si>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</si>
  <si>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</si>
  <si>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</si>
  <si>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</si>
  <si>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</si>
  <si>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</si>
  <si>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</si>
  <si>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</si>
  <si>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</si>
  <si>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</si>
  <si>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</si>
  <si>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</si>
  <si>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</si>
  <si>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</si>
  <si>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</si>
  <si>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</si>
  <si>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</si>
  <si>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</si>
  <si>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</si>
  <si>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</si>
  <si>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</si>
  <si>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</si>
  <si>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</si>
  <si>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</si>
  <si>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</si>
  <si>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</si>
  <si>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</si>
  <si>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</si>
  <si>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</si>
  <si>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</si>
  <si>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</si>
  <si>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</si>
  <si>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</si>
  <si>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</si>
  <si>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</si>
  <si>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</si>
  <si>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</si>
  <si>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</si>
  <si>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</si>
  <si>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</si>
  <si>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</si>
  <si>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</si>
  <si>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</si>
  <si>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</si>
  <si>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</si>
  <si>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</si>
  <si>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</si>
  <si>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</si>
  <si>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</si>
  <si>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</si>
  <si>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</si>
  <si>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</si>
  <si>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</si>
  <si>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</si>
  <si>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</si>
  <si>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</si>
  <si>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</si>
  <si>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</si>
  <si>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</si>
  <si>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</si>
  <si>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</si>
  <si>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</si>
  <si>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</si>
  <si>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</si>
  <si>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</si>
  <si>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</si>
  <si>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</si>
  <si>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</si>
  <si>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</si>
  <si>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</si>
  <si>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</si>
  <si>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</si>
  <si>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</si>
  <si>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</si>
  <si>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</si>
  <si>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</si>
  <si>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</si>
  <si>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</si>
  <si>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</si>
  <si>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</si>
  <si>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</si>
  <si>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</si>
  <si>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</si>
  <si>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</si>
  <si>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</si>
  <si>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</si>
  <si>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</si>
  <si>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</si>
  <si>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</si>
  <si>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</si>
  <si>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</si>
  <si>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</si>
  <si>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</si>
  <si>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</si>
  <si>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</si>
  <si>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</si>
  <si>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</si>
  <si>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</si>
  <si>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</si>
  <si>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</si>
  <si>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</si>
  <si>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</si>
  <si>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</si>
  <si>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</si>
  <si>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</si>
  <si>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</si>
  <si>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</si>
  <si>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</si>
  <si>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</si>
  <si>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</si>
  <si>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</si>
  <si>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</si>
  <si>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</si>
  <si>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</si>
  <si>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</si>
  <si>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</si>
  <si>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</si>
  <si>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</si>
  <si>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</si>
  <si>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</si>
  <si>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</si>
  <si>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</si>
  <si>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</si>
  <si>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</si>
  <si>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</si>
  <si>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</si>
  <si>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</si>
  <si>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</si>
  <si>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</si>
  <si>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</si>
  <si>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</si>
  <si>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</si>
  <si>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</si>
  <si>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</si>
  <si>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</si>
  <si>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</si>
  <si>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</si>
  <si>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</si>
  <si>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</si>
  <si>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</si>
  <si>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</si>
  <si>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</si>
  <si>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</si>
  <si>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</si>
  <si>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</si>
  <si>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</si>
  <si>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</si>
  <si>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</si>
  <si>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</si>
  <si>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</si>
  <si>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</si>
  <si>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</si>
  <si>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</si>
  <si>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</si>
  <si>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</si>
  <si>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</si>
  <si>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</si>
  <si>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</si>
  <si>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</si>
  <si>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</si>
  <si>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</si>
  <si>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</si>
  <si>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</si>
  <si>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</si>
  <si>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</si>
  <si>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</si>
  <si>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</si>
  <si>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</si>
  <si>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</si>
  <si>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</si>
  <si>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</si>
  <si>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</si>
  <si>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</si>
  <si>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</si>
  <si>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</si>
  <si>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</si>
  <si>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</si>
  <si>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</si>
  <si>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</si>
  <si>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</si>
  <si>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</si>
  <si>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</si>
  <si>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</si>
  <si>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</si>
  <si>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</si>
  <si>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</si>
  <si>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</si>
  <si>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</si>
  <si>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AYAGON</t>
  </si>
  <si>
    <t>RED.CONCENTRICO SCH10 SS316 2" X 1" A403</t>
  </si>
  <si>
    <t>RED.CONCENTRICO SCH10 SS304 3" X 2" A403</t>
  </si>
  <si>
    <t>ALLEN</t>
  </si>
  <si>
    <t>TAPON CUADRADO NPT SS316 1/4" 150LBS</t>
  </si>
  <si>
    <t>TAPON CUADRADO NPT SS304 1/2" 150LBS</t>
  </si>
  <si>
    <t>TAPON CUADRADO NPT SS316 3/4" 150LBS</t>
  </si>
  <si>
    <t>TAPON CUADRADO NPT SS304 1" 150LBS</t>
  </si>
  <si>
    <t>TAPON CUADRADO NPT SS304 2" 150LBS</t>
  </si>
  <si>
    <t>TAPA TORNILLO NEG NPT150 1/4 CH</t>
  </si>
  <si>
    <t>TAPA TORNILLO NG. NPT 150/300 3/4 TP</t>
  </si>
  <si>
    <t>TAPA TORNILLO NEG. NPT 150 2" TP</t>
  </si>
  <si>
    <t>TEE A-234 SCH 40 1/2´´</t>
  </si>
  <si>
    <t xml:space="preserve">TEE A-234 SCH 40 3/4´´ </t>
  </si>
  <si>
    <t>TEE A-234 SCH40 1´´</t>
  </si>
  <si>
    <t>TEE A-234 SCH40 2´´</t>
  </si>
  <si>
    <t xml:space="preserve">TEE A-234 SCH40 3´´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</si>
</sst>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68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B1" zoomScaleNormal="100" workbookViewId="0">
      <selection activeCell="F19" sqref="F19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2687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665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CAMILO FERRON CHILE S.A</v>
      </c>
      <c r="E6" s="37" t="s">
        <v>7</v>
      </c>
      <c r="F6" s="125">
        <f>VLOOKUP(D4,CLIENTES,5,FALSE)</f>
        <v>0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MIGUEL BRAVO</v>
      </c>
    </row>
    <row r="8" spans="2:21" ht="15.75" thickBot="1" x14ac:dyDescent="0.3">
      <c r="B8" s="121" t="s">
        <v>26</v>
      </c>
      <c r="C8" s="122"/>
      <c r="D8" s="95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42158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5" t="s">
        <v>22</v>
      </c>
      <c r="D10" s="116"/>
      <c r="E10" s="11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753</v>
      </c>
      <c r="M10" s="98" t="s">
        <v>750</v>
      </c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8" t="s">
        <v>751</v>
      </c>
      <c r="D11" s="119"/>
      <c r="E11" s="120"/>
      <c r="F11" s="107">
        <v>1</v>
      </c>
      <c r="G11" s="107" t="s">
        <v>21</v>
      </c>
      <c r="H11" s="108">
        <f>VLOOKUP(B11,COTIZADO,8,FALSE)</f>
        <v>5391</v>
      </c>
      <c r="I11" s="109">
        <v>0</v>
      </c>
      <c r="J11" s="110">
        <f t="shared" ref="J11:J28" si="0">F11*H11*(1-I11/100)</f>
        <v>5391</v>
      </c>
      <c r="K11" s="28">
        <v>1</v>
      </c>
      <c r="L11" s="84">
        <v>3594</v>
      </c>
      <c r="M11" s="99"/>
      <c r="N11" s="100"/>
      <c r="P11" s="91">
        <v>1.5</v>
      </c>
      <c r="Q11" s="92">
        <f>L11</f>
        <v>3594</v>
      </c>
      <c r="R11" s="93">
        <f>Q11*P11</f>
        <v>5391</v>
      </c>
    </row>
    <row r="12" spans="2:21" ht="15" customHeight="1" x14ac:dyDescent="0.25">
      <c r="B12" s="114">
        <v>2</v>
      </c>
      <c r="C12" s="118" t="s">
        <v>752</v>
      </c>
      <c r="D12" s="119"/>
      <c r="E12" s="120"/>
      <c r="F12" s="52">
        <v>1</v>
      </c>
      <c r="G12" s="52" t="s">
        <v>21</v>
      </c>
      <c r="H12" s="111">
        <f t="shared" ref="H12:H28" si="1">VLOOKUP(B12,COTIZADO,8,FALSE)</f>
        <v>9633</v>
      </c>
      <c r="I12" s="112">
        <v>0</v>
      </c>
      <c r="J12" s="113">
        <f t="shared" si="0"/>
        <v>9633</v>
      </c>
      <c r="K12" s="28">
        <v>2</v>
      </c>
      <c r="L12" s="99">
        <v>6422</v>
      </c>
      <c r="M12" s="99"/>
      <c r="O12" s="100"/>
      <c r="P12" s="91">
        <v>1.5</v>
      </c>
      <c r="Q12" s="92">
        <f>L12</f>
        <v>6422</v>
      </c>
      <c r="R12" s="93">
        <f t="shared" ref="R12:R28" si="2">Q12*P12</f>
        <v>9633</v>
      </c>
    </row>
    <row r="13" spans="2:21" ht="15" customHeight="1" x14ac:dyDescent="0.25">
      <c r="B13" s="114">
        <v>3</v>
      </c>
      <c r="C13" s="118" t="s">
        <v>754</v>
      </c>
      <c r="D13" s="119"/>
      <c r="E13" s="120"/>
      <c r="F13" s="52">
        <v>1</v>
      </c>
      <c r="G13" s="52" t="s">
        <v>21</v>
      </c>
      <c r="H13" s="111">
        <f t="shared" si="1"/>
        <v>450</v>
      </c>
      <c r="I13" s="112">
        <v>0</v>
      </c>
      <c r="J13" s="113">
        <f t="shared" si="0"/>
        <v>450</v>
      </c>
      <c r="K13" s="28">
        <v>3</v>
      </c>
      <c r="L13" s="99">
        <v>300</v>
      </c>
      <c r="M13" s="99"/>
      <c r="O13" s="100"/>
      <c r="P13" s="91">
        <v>1.5</v>
      </c>
      <c r="Q13" s="92">
        <f t="shared" ref="Q13:Q16" si="3">L13</f>
        <v>300</v>
      </c>
      <c r="R13" s="93">
        <f t="shared" si="2"/>
        <v>450</v>
      </c>
    </row>
    <row r="14" spans="2:21" x14ac:dyDescent="0.25">
      <c r="B14" s="114">
        <v>4</v>
      </c>
      <c r="C14" s="118" t="s">
        <v>755</v>
      </c>
      <c r="D14" s="119"/>
      <c r="E14" s="120"/>
      <c r="F14" s="52">
        <v>1</v>
      </c>
      <c r="G14" s="52" t="s">
        <v>21</v>
      </c>
      <c r="H14" s="111">
        <f t="shared" si="1"/>
        <v>675</v>
      </c>
      <c r="I14" s="112">
        <v>0</v>
      </c>
      <c r="J14" s="113">
        <f t="shared" si="0"/>
        <v>675</v>
      </c>
      <c r="K14" s="28">
        <v>4</v>
      </c>
      <c r="L14" s="84">
        <v>450</v>
      </c>
      <c r="M14" s="99"/>
      <c r="O14" s="100"/>
      <c r="P14" s="91">
        <v>1.5</v>
      </c>
      <c r="Q14" s="92">
        <f t="shared" si="3"/>
        <v>450</v>
      </c>
      <c r="R14" s="93">
        <f t="shared" si="2"/>
        <v>675</v>
      </c>
    </row>
    <row r="15" spans="2:21" s="20" customFormat="1" ht="15" customHeight="1" x14ac:dyDescent="0.25">
      <c r="B15" s="114">
        <v>5</v>
      </c>
      <c r="C15" s="118" t="s">
        <v>756</v>
      </c>
      <c r="D15" s="119"/>
      <c r="E15" s="120"/>
      <c r="F15" s="52">
        <v>1</v>
      </c>
      <c r="G15" s="52" t="s">
        <v>21</v>
      </c>
      <c r="H15" s="111">
        <f t="shared" si="1"/>
        <v>1093.5</v>
      </c>
      <c r="I15" s="112">
        <v>0</v>
      </c>
      <c r="J15" s="113">
        <f t="shared" si="0"/>
        <v>1093.5</v>
      </c>
      <c r="K15" s="83">
        <v>5</v>
      </c>
      <c r="L15" s="99">
        <v>729</v>
      </c>
      <c r="M15" s="84"/>
      <c r="N15" s="84"/>
      <c r="O15" s="100"/>
      <c r="P15" s="91">
        <v>1.5</v>
      </c>
      <c r="Q15" s="92">
        <f t="shared" si="3"/>
        <v>729</v>
      </c>
      <c r="R15" s="94">
        <f t="shared" si="2"/>
        <v>1093.5</v>
      </c>
      <c r="S15" s="84"/>
    </row>
    <row r="16" spans="2:21" x14ac:dyDescent="0.25">
      <c r="B16" s="114">
        <v>6</v>
      </c>
      <c r="C16" s="118" t="s">
        <v>757</v>
      </c>
      <c r="D16" s="119"/>
      <c r="E16" s="120"/>
      <c r="F16" s="52">
        <v>1</v>
      </c>
      <c r="G16" s="52" t="s">
        <v>21</v>
      </c>
      <c r="H16" s="111">
        <f>VLOOKUP(B16,COTIZADO,8,FALSE)</f>
        <v>1158</v>
      </c>
      <c r="I16" s="112">
        <v>0</v>
      </c>
      <c r="J16" s="113">
        <f t="shared" si="0"/>
        <v>1158</v>
      </c>
      <c r="K16" s="28">
        <v>6</v>
      </c>
      <c r="L16" s="84">
        <v>772</v>
      </c>
      <c r="M16" s="99"/>
      <c r="O16" s="100"/>
      <c r="P16" s="91">
        <v>1.5</v>
      </c>
      <c r="Q16" s="92">
        <f t="shared" si="3"/>
        <v>772</v>
      </c>
      <c r="R16" s="93">
        <f t="shared" si="2"/>
        <v>1158</v>
      </c>
    </row>
    <row r="17" spans="2:19" x14ac:dyDescent="0.25">
      <c r="B17" s="114">
        <v>7</v>
      </c>
      <c r="C17" s="118" t="s">
        <v>758</v>
      </c>
      <c r="D17" s="119"/>
      <c r="E17" s="120"/>
      <c r="F17" s="52">
        <v>1</v>
      </c>
      <c r="G17" s="52" t="s">
        <v>21</v>
      </c>
      <c r="H17" s="111">
        <f>R17</f>
        <v>3522</v>
      </c>
      <c r="I17" s="112">
        <v>0</v>
      </c>
      <c r="J17" s="113">
        <f t="shared" si="0"/>
        <v>3522</v>
      </c>
      <c r="K17" s="28">
        <v>7</v>
      </c>
      <c r="L17" s="99">
        <v>2348</v>
      </c>
      <c r="N17" s="100"/>
      <c r="O17" s="100"/>
      <c r="P17" s="91">
        <v>1.5</v>
      </c>
      <c r="Q17" s="92">
        <f>L17</f>
        <v>2348</v>
      </c>
      <c r="R17" s="93">
        <f t="shared" si="2"/>
        <v>3522</v>
      </c>
    </row>
    <row r="18" spans="2:19" s="20" customFormat="1" x14ac:dyDescent="0.25">
      <c r="B18" s="114">
        <v>8</v>
      </c>
      <c r="C18" s="118" t="s">
        <v>759</v>
      </c>
      <c r="D18" s="119"/>
      <c r="E18" s="120"/>
      <c r="F18" s="52">
        <v>1</v>
      </c>
      <c r="G18" s="52" t="s">
        <v>21</v>
      </c>
      <c r="H18" s="111">
        <f>R18</f>
        <v>379.5</v>
      </c>
      <c r="I18" s="112">
        <v>0</v>
      </c>
      <c r="J18" s="113">
        <f>F18*H18*(1-I18/100)</f>
        <v>379.5</v>
      </c>
      <c r="K18" s="83">
        <v>8</v>
      </c>
      <c r="M18" s="99">
        <v>253</v>
      </c>
      <c r="N18" s="100"/>
      <c r="O18" s="100"/>
      <c r="P18" s="91">
        <v>1.5</v>
      </c>
      <c r="Q18" s="92">
        <f>M18</f>
        <v>253</v>
      </c>
      <c r="R18" s="94">
        <f t="shared" si="2"/>
        <v>379.5</v>
      </c>
      <c r="S18" s="84"/>
    </row>
    <row r="19" spans="2:19" x14ac:dyDescent="0.25">
      <c r="B19" s="114">
        <v>9</v>
      </c>
      <c r="C19" s="118" t="s">
        <v>760</v>
      </c>
      <c r="D19" s="119"/>
      <c r="E19" s="120"/>
      <c r="F19" s="52">
        <v>1</v>
      </c>
      <c r="G19" s="52" t="s">
        <v>21</v>
      </c>
      <c r="H19" s="111">
        <f t="shared" si="1"/>
        <v>1216.5</v>
      </c>
      <c r="I19" s="112">
        <v>0</v>
      </c>
      <c r="J19" s="113">
        <f t="shared" si="0"/>
        <v>1216.5</v>
      </c>
      <c r="K19" s="28">
        <v>9</v>
      </c>
      <c r="M19" s="99">
        <v>811</v>
      </c>
      <c r="N19" s="100"/>
      <c r="O19" s="100"/>
      <c r="P19" s="91">
        <v>1.5</v>
      </c>
      <c r="Q19" s="92">
        <f t="shared" ref="Q19:Q20" si="4">M19</f>
        <v>811</v>
      </c>
      <c r="R19" s="93">
        <f t="shared" si="2"/>
        <v>1216.5</v>
      </c>
    </row>
    <row r="20" spans="2:19" x14ac:dyDescent="0.25">
      <c r="B20" s="114">
        <v>10</v>
      </c>
      <c r="C20" s="118" t="s">
        <v>761</v>
      </c>
      <c r="D20" s="119"/>
      <c r="E20" s="120"/>
      <c r="F20" s="52">
        <v>1</v>
      </c>
      <c r="G20" s="52" t="s">
        <v>21</v>
      </c>
      <c r="H20" s="111">
        <f t="shared" si="1"/>
        <v>1845</v>
      </c>
      <c r="I20" s="112">
        <v>0</v>
      </c>
      <c r="J20" s="113">
        <f t="shared" si="0"/>
        <v>1845</v>
      </c>
      <c r="K20" s="28">
        <v>10</v>
      </c>
      <c r="M20" s="99">
        <v>1230</v>
      </c>
      <c r="N20" s="100"/>
      <c r="O20" s="100"/>
      <c r="P20" s="91">
        <v>1.5</v>
      </c>
      <c r="Q20" s="92">
        <f t="shared" si="4"/>
        <v>1230</v>
      </c>
      <c r="R20" s="93">
        <f t="shared" si="2"/>
        <v>1845</v>
      </c>
    </row>
    <row r="21" spans="2:19" x14ac:dyDescent="0.25">
      <c r="B21" s="114">
        <v>11</v>
      </c>
      <c r="C21" s="118" t="s">
        <v>762</v>
      </c>
      <c r="D21" s="119"/>
      <c r="E21" s="120"/>
      <c r="F21" s="52">
        <v>1</v>
      </c>
      <c r="G21" s="52" t="s">
        <v>21</v>
      </c>
      <c r="H21" s="111">
        <f t="shared" si="1"/>
        <v>975</v>
      </c>
      <c r="I21" s="112">
        <v>0</v>
      </c>
      <c r="J21" s="113">
        <f t="shared" si="0"/>
        <v>975</v>
      </c>
      <c r="K21" s="28">
        <v>11</v>
      </c>
      <c r="M21" s="99">
        <v>650</v>
      </c>
      <c r="N21" s="100"/>
      <c r="O21" s="100"/>
      <c r="P21" s="91">
        <v>1.5</v>
      </c>
      <c r="Q21" s="92">
        <f>M21</f>
        <v>650</v>
      </c>
      <c r="R21" s="93">
        <f t="shared" si="2"/>
        <v>975</v>
      </c>
    </row>
    <row r="22" spans="2:19" x14ac:dyDescent="0.25">
      <c r="B22" s="114">
        <v>12</v>
      </c>
      <c r="C22" s="118" t="s">
        <v>763</v>
      </c>
      <c r="D22" s="119"/>
      <c r="E22" s="120"/>
      <c r="F22" s="52">
        <v>1</v>
      </c>
      <c r="G22" s="52" t="s">
        <v>21</v>
      </c>
      <c r="H22" s="111">
        <f t="shared" si="1"/>
        <v>1114.5</v>
      </c>
      <c r="I22" s="112">
        <v>0</v>
      </c>
      <c r="J22" s="113">
        <f t="shared" si="0"/>
        <v>1114.5</v>
      </c>
      <c r="K22" s="28">
        <v>12</v>
      </c>
      <c r="M22" s="99">
        <v>743</v>
      </c>
      <c r="N22" s="100"/>
      <c r="O22" s="100"/>
      <c r="P22" s="91">
        <v>1.5</v>
      </c>
      <c r="Q22" s="92">
        <f t="shared" ref="Q22:Q25" si="5">M22</f>
        <v>743</v>
      </c>
      <c r="R22" s="93">
        <f t="shared" si="2"/>
        <v>1114.5</v>
      </c>
    </row>
    <row r="23" spans="2:19" x14ac:dyDescent="0.25">
      <c r="B23" s="114">
        <v>13</v>
      </c>
      <c r="C23" s="118" t="s">
        <v>764</v>
      </c>
      <c r="D23" s="119"/>
      <c r="E23" s="120"/>
      <c r="F23" s="52">
        <v>1</v>
      </c>
      <c r="G23" s="52" t="s">
        <v>21</v>
      </c>
      <c r="H23" s="111">
        <f t="shared" si="1"/>
        <v>1888.5</v>
      </c>
      <c r="I23" s="112">
        <v>0</v>
      </c>
      <c r="J23" s="113">
        <f t="shared" si="0"/>
        <v>1888.5</v>
      </c>
      <c r="K23" s="28">
        <v>13</v>
      </c>
      <c r="M23" s="99">
        <v>1259</v>
      </c>
      <c r="N23" s="100"/>
      <c r="O23" s="100"/>
      <c r="P23" s="91">
        <v>1.5</v>
      </c>
      <c r="Q23" s="92">
        <f t="shared" si="5"/>
        <v>1259</v>
      </c>
      <c r="R23" s="93">
        <f t="shared" si="2"/>
        <v>1888.5</v>
      </c>
    </row>
    <row r="24" spans="2:19" x14ac:dyDescent="0.25">
      <c r="B24" s="114">
        <v>14</v>
      </c>
      <c r="C24" s="118" t="s">
        <v>765</v>
      </c>
      <c r="D24" s="119"/>
      <c r="E24" s="120"/>
      <c r="F24" s="52">
        <v>1</v>
      </c>
      <c r="G24" s="52" t="s">
        <v>21</v>
      </c>
      <c r="H24" s="111">
        <f t="shared" si="1"/>
        <v>3946.5</v>
      </c>
      <c r="I24" s="112">
        <v>0</v>
      </c>
      <c r="J24" s="113">
        <f t="shared" si="0"/>
        <v>3946.5</v>
      </c>
      <c r="K24" s="28">
        <v>14</v>
      </c>
      <c r="M24" s="99">
        <v>2631</v>
      </c>
      <c r="N24" s="100"/>
      <c r="O24" s="100"/>
      <c r="P24" s="91">
        <v>1.5</v>
      </c>
      <c r="Q24" s="92">
        <f t="shared" si="5"/>
        <v>2631</v>
      </c>
      <c r="R24" s="93">
        <f t="shared" si="2"/>
        <v>3946.5</v>
      </c>
    </row>
    <row r="25" spans="2:19" x14ac:dyDescent="0.25">
      <c r="B25" s="114">
        <v>15</v>
      </c>
      <c r="C25" s="118" t="s">
        <v>766</v>
      </c>
      <c r="D25" s="119"/>
      <c r="E25" s="120"/>
      <c r="F25" s="52">
        <v>1</v>
      </c>
      <c r="G25" s="52" t="s">
        <v>21</v>
      </c>
      <c r="H25" s="111">
        <f t="shared" si="1"/>
        <v>10375.5</v>
      </c>
      <c r="I25" s="112">
        <v>0</v>
      </c>
      <c r="J25" s="113">
        <f>F25*H25*(1-I25/100)</f>
        <v>10375.5</v>
      </c>
      <c r="K25" s="28">
        <v>15</v>
      </c>
      <c r="L25" s="99"/>
      <c r="M25" s="100">
        <v>6917</v>
      </c>
      <c r="N25" s="100"/>
      <c r="O25" s="100"/>
      <c r="P25" s="91">
        <v>1.5</v>
      </c>
      <c r="Q25" s="92">
        <f t="shared" si="5"/>
        <v>6917</v>
      </c>
      <c r="R25" s="93">
        <f t="shared" si="2"/>
        <v>10375.5</v>
      </c>
    </row>
    <row r="26" spans="2:19" x14ac:dyDescent="0.25">
      <c r="B26" s="86">
        <v>16</v>
      </c>
      <c r="C26" s="118"/>
      <c r="D26" s="119"/>
      <c r="E26" s="120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f t="shared" ref="Q26:Q27" si="6">L26</f>
        <v>0</v>
      </c>
      <c r="R26" s="93">
        <f t="shared" si="2"/>
        <v>0</v>
      </c>
    </row>
    <row r="27" spans="2:19" x14ac:dyDescent="0.25">
      <c r="B27" s="86">
        <v>17</v>
      </c>
      <c r="C27" s="118"/>
      <c r="D27" s="119"/>
      <c r="E27" s="120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f t="shared" si="6"/>
        <v>0</v>
      </c>
      <c r="R27" s="93">
        <f t="shared" si="2"/>
        <v>0</v>
      </c>
    </row>
    <row r="28" spans="2:19" ht="15.75" thickBot="1" x14ac:dyDescent="0.3">
      <c r="B28" s="86">
        <v>18</v>
      </c>
      <c r="C28" s="118"/>
      <c r="D28" s="119"/>
      <c r="E28" s="120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f>M28</f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43663.5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26"/>
      <c r="E31" s="122"/>
      <c r="F31" s="66"/>
      <c r="G31" s="67" t="s">
        <v>4</v>
      </c>
      <c r="H31" s="60"/>
      <c r="I31" s="68"/>
      <c r="J31" s="65">
        <f>J29-J30</f>
        <v>43663.5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8296.0650000000005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51959.565000000002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21" sqref="B21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5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594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hidden="1" x14ac:dyDescent="0.25">
      <c r="A154">
        <v>156</v>
      </c>
    </row>
    <row r="155" spans="1:13" hidden="1" x14ac:dyDescent="0.25">
      <c r="A155">
        <v>157</v>
      </c>
    </row>
    <row r="156" spans="1:13" hidden="1" x14ac:dyDescent="0.25">
      <c r="A156">
        <v>158</v>
      </c>
    </row>
    <row r="157" spans="1:13" hidden="1" x14ac:dyDescent="0.25">
      <c r="A157">
        <v>159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AMILO FERRON CHILE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2015-06-03T19:16:42Z</cp:lastPrinted>
  <dcterms:created xsi:type="dcterms:W3CDTF">2013-07-12T05:01:37Z</dcterms:created>
  <dcterms:modified xsi:type="dcterms:W3CDTF">2015-06-03T19:23:06Z</dcterms:modified>
</cp:coreProperties>
</file>