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GUZM4N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definedNames>
    <definedName name="_xlnm._FilterDatabase" localSheetId="1" hidden="1">CLIENTES!$A$1:$M$283</definedName>
    <definedName name="_xlnm.Print_Area" localSheetId="0">COTIZACION!$B$1:$J$33</definedName>
    <definedName name="CLIENTES">CLIENTES!$B$2:$M$198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52511"/>
  <customWorkbookViews>
    <customWorkbookView name="ereyes - Vista personalizada" guid="{E08BD4BD-63D8-41E6-9AED-1C81DE76C4C8}" mergeInterval="0" personalView="1" maximized="1" windowWidth="1362" windowHeight="543" activeSheetId="1"/>
  </customWorkbookViews>
  <fileRecoveryPr repairLoad="1"/>
</workbook>
</file>

<file path=xl/calcChain.xml><?xml version="1.0" encoding="utf-8"?>
<calcChain xmlns="http://schemas.openxmlformats.org/spreadsheetml/2006/main">
  <c r="Q12" i="1" l="1"/>
  <c r="Q11" i="1" l="1"/>
  <c r="Q15" i="1" l="1"/>
  <c r="Q24" i="1"/>
  <c r="Q25" i="1"/>
  <c r="Q26" i="1"/>
  <c r="Q27" i="1"/>
  <c r="Q28" i="1"/>
  <c r="Q23" i="1"/>
  <c r="Q17" i="1"/>
  <c r="Q18" i="1"/>
  <c r="Q19" i="1"/>
  <c r="Q20" i="1"/>
  <c r="Q21" i="1"/>
  <c r="Q22" i="1"/>
  <c r="Q16" i="1"/>
  <c r="D8" i="1" l="1"/>
  <c r="F7" i="1" l="1"/>
  <c r="D6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<sst xmlns="http://schemas.openxmlformats.org/spreadsheetml/2006/main" count="1093" uniqueCount="753">
  <si>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</si>
  <si>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</si>
  <si>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</si>
  <si>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</si>
  <si>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</si>
  <si>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</si>
  <si>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</si>
  <si>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</si>
  <si>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</si>
  <si>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</si>
  <si>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</si>
  <si>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</si>
  <si>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</si>
  <si>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</si>
  <si>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</si>
  <si>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</si>
  <si>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</si>
  <si>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</si>
  <si>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</si>
  <si>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</si>
  <si>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</si>
  <si>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</si>
  <si>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</si>
  <si>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</si>
  <si>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</si>
  <si>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</si>
  <si>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</si>
  <si>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</si>
  <si>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</si>
  <si>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</si>
  <si>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</si>
  <si>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</si>
  <si>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</si>
  <si>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</si>
  <si>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</si>
  <si>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</si>
  <si>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</si>
  <si>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</si>
  <si>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</si>
  <si>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</si>
  <si>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</si>
  <si>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</si>
  <si>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</si>
  <si>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</si>
  <si>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</si>
  <si>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</si>
  <si>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</si>
  <si>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</si>
  <si>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</si>
  <si>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</si>
  <si>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</si>
  <si>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</si>
  <si>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</si>
  <si>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</si>
  <si>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</si>
  <si>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</si>
  <si>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</si>
  <si>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</si>
  <si>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</si>
  <si>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</si>
  <si>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</si>
  <si>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</si>
  <si>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</si>
  <si>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</si>
  <si>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</si>
  <si>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</si>
  <si>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</si>
  <si>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</si>
  <si>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</si>
  <si>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</si>
  <si>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</si>
  <si>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</si>
  <si>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</si>
  <si>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</si>
  <si>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</si>
  <si>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</si>
  <si>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</si>
  <si>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</si>
  <si>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</si>
  <si>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</si>
  <si>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</si>
  <si>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</si>
  <si>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</si>
  <si>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</si>
  <si>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</si>
  <si>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</si>
  <si>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</si>
  <si>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</si>
  <si>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</si>
  <si>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</si>
  <si>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</si>
  <si>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</si>
  <si>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</si>
  <si>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</si>
  <si>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</si>
  <si>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</si>
  <si>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</si>
  <si>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</si>
  <si>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</si>
  <si>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</si>
  <si>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</si>
  <si>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</si>
  <si>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</si>
  <si>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</si>
  <si>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</si>
  <si>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</si>
  <si>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</si>
  <si>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</si>
  <si>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</si>
  <si>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</si>
  <si>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</si>
  <si>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</si>
  <si>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</si>
  <si>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</si>
  <si>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</si>
  <si>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</si>
  <si>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</si>
  <si>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</si>
  <si>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</si>
  <si>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</si>
  <si>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</si>
  <si>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</si>
  <si>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</si>
  <si>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</si>
  <si>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</si>
  <si>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</si>
  <si>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</si>
  <si>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</si>
  <si>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</si>
  <si>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</si>
  <si>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</si>
  <si>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</si>
  <si>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</si>
  <si>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</si>
  <si>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</si>
  <si>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</si>
  <si>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</si>
  <si>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</si>
  <si>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</si>
  <si>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</si>
  <si>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</si>
  <si>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</si>
  <si>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</si>
  <si>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</si>
  <si>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</si>
  <si>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</si>
  <si>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</si>
  <si>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</si>
  <si>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</si>
  <si>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</si>
  <si>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</si>
  <si>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</si>
  <si>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</si>
  <si>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</si>
  <si>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</si>
  <si>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</si>
  <si>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</si>
  <si>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</si>
  <si>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</si>
  <si>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</si>
  <si>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</si>
  <si>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</si>
  <si>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</si>
  <si>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</si>
  <si>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</si>
  <si>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</si>
  <si>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</si>
  <si>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</si>
  <si>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</si>
  <si>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</si>
  <si>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</si>
  <si>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</si>
  <si>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</si>
  <si>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</si>
  <si>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</si>
  <si>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</si>
  <si>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</si>
  <si>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</si>
  <si>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</si>
  <si>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</si>
  <si>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</si>
  <si>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</si>
  <si>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</si>
  <si>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</si>
  <si>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</si>
  <si>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</si>
  <si>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</si>
  <si>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</si>
  <si>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</si>
  <si>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</si>
  <si>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</si>
  <si>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</si>
  <si>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</si>
  <si>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</si>
  <si>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</si>
  <si>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</si>
  <si>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</si>
  <si>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</si>
  <si>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</si>
  <si>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</si>
  <si>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</si>
  <si>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</si>
  <si>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</si>
  <si>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</si>
  <si>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</si>
  <si>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</si>
  <si>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</si>
  <si>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</si>
  <si>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</si>
  <si>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</si>
  <si>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</si>
  <si>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</si>
  <si>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</si>
  <si>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</si>
  <si>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</si>
  <si>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</si>
  <si>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</si>
  <si>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</si>
  <si>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</si>
  <si>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</si>
  <si>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</si>
  <si>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</si>
  <si>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</si>
  <si>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</si>
  <si>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</si>
  <si>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</si>
  <si>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</si>
  <si>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</si>
  <si>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</si>
  <si>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</si>
  <si>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</si>
  <si>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</si>
  <si>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</si>
  <si>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</si>
  <si>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</si>
  <si>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</si>
  <si>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</si>
  <si>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</si>
  <si>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</si>
  <si>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</si>
  <si>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</si>
  <si>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</si>
  <si>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</si>
  <si>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</si>
  <si>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</si>
  <si>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</si>
  <si>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</si>
  <si>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</si>
  <si>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</si>
  <si>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</si>
  <si>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</si>
  <si>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</si>
  <si>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</si>
  <si>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</si>
  <si>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</si>
  <si>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</si>
  <si>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</si>
  <si>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</si>
  <si>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</si>
  <si>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</si>
  <si>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</si>
  <si>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</si>
  <si>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</si>
  <si>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</si>
  <si>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</si>
  <si>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</si>
  <si>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</si>
  <si>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</si>
  <si>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</si>
  <si>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</si>
  <si>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</si>
  <si>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</si>
  <si>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</si>
  <si>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</si>
  <si>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</si>
  <si>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</si>
  <si>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</si>
  <si>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</si>
  <si>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</si>
  <si>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</si>
  <si>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</si>
  <si>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</si>
  <si>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</si>
  <si>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</si>
  <si>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</si>
  <si>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</si>
  <si>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</si>
  <si>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</si>
  <si>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</si>
  <si>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</si>
  <si>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</si>
  <si>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</si>
  <si>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</si>
  <si>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</si>
  <si>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</si>
  <si>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</si>
  <si>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</si>
  <si>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</si>
  <si>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</si>
  <si>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</si>
  <si>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</si>
  <si>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</si>
  <si>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</si>
  <si>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</si>
  <si>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</si>
  <si>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</si>
  <si>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</si>
  <si>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</si>
  <si>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</si>
  <si>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</si>
  <si>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</si>
  <si>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</si>
  <si>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</si>
  <si>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</si>
  <si>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</si>
  <si>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</si>
  <si>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</si>
  <si>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</si>
  <si>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</si>
  <si>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</si>
  <si>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</si>
  <si>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</si>
  <si>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</si>
  <si>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</si>
  <si>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</si>
  <si>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</si>
  <si>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</si>
  <si>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</si>
  <si>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</si>
  <si>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</si>
  <si>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</si>
  <si>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</si>
  <si>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</si>
  <si>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</si>
  <si>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</si>
  <si>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</si>
  <si>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</si>
  <si>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</si>
  <si>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</si>
  <si>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</si>
  <si>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</si>
  <si>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</si>
  <si>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</si>
  <si>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</si>
  <si>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</si>
  <si>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</si>
  <si>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</si>
  <si>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</si>
  <si>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</si>
  <si>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</si>
  <si>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</si>
  <si>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</si>
  <si>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</si>
  <si>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</si>
  <si>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</si>
  <si>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</si>
  <si>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</si>
  <si>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</si>
  <si>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</si>
  <si>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</si>
  <si>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</si>
  <si>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</si>
  <si>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</si>
  <si>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</si>
  <si>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</si>
  <si>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</si>
  <si>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</si>
  <si>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</si>
  <si>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</si>
  <si>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</si>
  <si>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</si>
  <si>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</si>
  <si>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</si>
  <si>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</si>
  <si>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</si>
  <si>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</si>
  <si>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</si>
  <si>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</si>
  <si>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</si>
  <si>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</si>
  <si>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</si>
  <si>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</si>
  <si>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</si>
  <si>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</si>
  <si>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</si>
  <si>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</si>
  <si>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</si>
  <si>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</si>
  <si>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</si>
  <si>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</si>
  <si>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</si>
  <si>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</si>
  <si>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</si>
  <si>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</si>
  <si>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</si>
  <si>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</si>
  <si>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</si>
  <si>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</si>
  <si>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</si>
  <si>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</si>
  <si>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</si>
  <si>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</si>
  <si>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</si>
  <si>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</si>
  <si>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</si>
  <si>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</si>
  <si>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</si>
  <si>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</si>
  <si>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</si>
  <si>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</si>
  <si>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</si>
  <si>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</si>
  <si>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</si>
  <si>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</si>
  <si>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</si>
  <si>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</si>
  <si>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</si>
  <si>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</si>
  <si>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</si>
  <si>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</si>
  <si>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</si>
  <si>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</si>
  <si>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</si>
  <si>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</si>
  <si>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</si>
  <si>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</si>
  <si>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</si>
  <si>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</si>
  <si>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</si>
  <si>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</si>
  <si>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</si>
  <si>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</si>
  <si>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</si>
  <si>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</si>
  <si>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</si>
  <si>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</si>
  <si>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</si>
  <si>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</si>
  <si>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</si>
  <si>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</si>
  <si>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</si>
  <si>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</si>
  <si>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</si>
  <si>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</si>
  <si>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</si>
  <si>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</si>
  <si>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</si>
  <si>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</si>
  <si>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</si>
  <si>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</si>
  <si>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</si>
  <si>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</si>
  <si>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</si>
  <si>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</si>
  <si>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</si>
  <si>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</si>
  <si>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</si>
  <si>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</si>
  <si>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</si>
  <si>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</si>
  <si>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</si>
  <si>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</si>
  <si>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</si>
  <si>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</si>
  <si>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</si>
  <si>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</si>
  <si>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</si>
  <si>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</si>
  <si>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</si>
  <si>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</si>
  <si>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</si>
  <si>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</si>
  <si>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</si>
  <si>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</si>
  <si>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</si>
  <si>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</si>
  <si>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</si>
  <si>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</si>
  <si>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</si>
  <si>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</si>
  <si>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</si>
  <si>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</si>
  <si>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</si>
  <si>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</si>
  <si>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</si>
  <si>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</si>
  <si>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</si>
  <si>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</si>
  <si>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</si>
  <si>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</si>
  <si>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</si>
  <si>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</si>
  <si>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</si>
  <si>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</si>
  <si>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</si>
  <si>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</si>
  <si>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</si>
  <si>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</si>
  <si>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</si>
  <si>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</si>
  <si>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</si>
  <si>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</si>
  <si>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</si>
  <si>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</si>
  <si>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</si>
  <si>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</si>
  <si>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</si>
  <si>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</si>
  <si>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</si>
  <si>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</si>
  <si>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</si>
  <si>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</si>
  <si>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</si>
  <si>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</si>
  <si>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</si>
  <si>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</si>
  <si>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</si>
  <si>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</si>
  <si>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</si>
  <si>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</si>
  <si>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</si>
  <si>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</si>
  <si>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</si>
  <si>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</si>
  <si>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</si>
  <si>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</si>
  <si>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</si>
  <si>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</si>
  <si>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</si>
  <si>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</si>
  <si>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</si>
  <si>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</si>
  <si>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</si>
  <si>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</si>
  <si>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</si>
  <si>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</si>
  <si>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</si>
  <si>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</si>
  <si>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</si>
  <si>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</si>
  <si>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</si>
  <si>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</si>
  <si>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</si>
  <si>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</si>
  <si>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</si>
  <si>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</si>
  <si>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</si>
  <si>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</si>
  <si>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</si>
  <si>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</si>
  <si>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</si>
  <si>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</si>
  <si>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</si>
  <si>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</si>
  <si>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</si>
  <si>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</si>
  <si>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</si>
  <si>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</si>
  <si>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</si>
  <si>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</si>
  <si>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</si>
  <si>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</si>
  <si>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</si>
  <si>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</si>
  <si>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</si>
  <si>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</si>
  <si>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</si>
  <si>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</si>
  <si>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</si>
  <si>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</si>
  <si>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</si>
  <si>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</si>
  <si>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</si>
  <si>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</si>
  <si>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</si>
  <si>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</si>
  <si>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</si>
  <si>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</si>
  <si>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</si>
  <si>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</si>
  <si>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</si>
  <si>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</si>
  <si>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</si>
  <si>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</si>
  <si>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</si>
  <si>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</si>
  <si>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</si>
  <si>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</si>
  <si>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</si>
  <si>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</si>
  <si>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</si>
  <si>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</si>
  <si>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</si>
  <si>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</si>
  <si>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</si>
  <si>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</si>
  <si>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</si>
  <si>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</si>
  <si>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</si>
  <si>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</si>
  <si>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</si>
  <si>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</si>
  <si>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</si>
  <si>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</si>
  <si>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</si>
  <si>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</si>
  <si>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</si>
  <si>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</si>
  <si>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</si>
  <si>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</si>
  <si>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</si>
  <si>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</si>
  <si>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</si>
  <si>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</si>
  <si>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</si>
  <si>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</si>
  <si>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</si>
  <si>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</si>
  <si>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</si>
  <si>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</si>
  <si>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</si>
  <si>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</si>
  <si>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</si>
  <si>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</si>
  <si>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</si>
  <si>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</si>
  <si>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</si>
  <si>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</si>
  <si>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</si>
  <si>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</si>
  <si>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</si>
  <si>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</si>
  <si>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</si>
  <si>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</si>
  <si>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</si>
  <si>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</si>
  <si>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</si>
  <si>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</si>
  <si>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</si>
  <si>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</si>
  <si>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</si>
  <si>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</si>
  <si>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</si>
  <si>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</si>
  <si>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</si>
  <si>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</si>
  <si>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</si>
  <si>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</si>
  <si>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</si>
  <si>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</si>
  <si>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</si>
  <si>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</si>
  <si>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</si>
  <si>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</si>
  <si>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</si>
  <si>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</si>
  <si>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</si>
  <si>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</si>
  <si>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</si>
  <si>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</si>
  <si>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</si>
  <si>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</si>
  <si>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</si>
  <si>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</si>
  <si>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</si>
  <si>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</si>
  <si>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</si>
  <si>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</si>
  <si>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</si>
  <si>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</si>
  <si>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</si>
  <si>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</si>
  <si>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</si>
  <si>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</si>
  <si>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</si>
  <si>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</si>
  <si>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</si>
  <si>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</si>
  <si>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</si>
  <si>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</si>
  <si>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</si>
  <si>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</si>
  <si>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</si>
  <si>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</si>
  <si>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</si>
  <si>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</si>
  <si>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</si>
  <si>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</si>
  <si>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</si>
  <si>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</si>
  <si>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</si>
  <si>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</si>
  <si>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</si>
  <si>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</si>
  <si>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</si>
  <si>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</si>
  <si>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</si>
  <si>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</si>
  <si>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</si>
  <si>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</si>
  <si>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</si>
  <si>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</si>
  <si>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</si>
  <si>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</si>
  <si>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</si>
  <si>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</si>
  <si>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</si>
  <si>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</si>
  <si>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</si>
  <si>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</si>
  <si>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</si>
  <si>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</si>
  <si>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</si>
  <si>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</si>
  <si>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</si>
  <si>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</si>
  <si>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</si>
  <si>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</si>
  <si>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</si>
  <si>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</si>
  <si>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</si>
  <si>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</si>
  <si>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</si>
  <si>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</si>
  <si>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</si>
  <si>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</si>
  <si>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</si>
  <si>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</si>
  <si>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</si>
  <si>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</si>
  <si>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</si>
  <si>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</si>
  <si>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</si>
  <si>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</si>
  <si>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</si>
  <si>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</si>
  <si>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</si>
  <si>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</si>
  <si>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</si>
  <si>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</si>
  <si>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</si>
  <si>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</si>
  <si>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</si>
  <si>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</si>
  <si>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</si>
  <si>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</si>
  <si>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</si>
  <si>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</si>
  <si>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</si>
  <si>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TUBO DE POLIETILENO 12MM X 9MM</t>
  </si>
  <si>
    <t>METRO</t>
  </si>
  <si>
    <t>TUBO DE SILICONA 12MM X 9MM SANITARIA</t>
  </si>
  <si>
    <t>BERMAT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</si>
</sst>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27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28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29" xfId="0" applyNumberFormat="1" applyFont="1" applyBorder="1" applyProtection="1"/>
    <xf numFmtId="3" fontId="17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8" fillId="2" borderId="3" xfId="0" applyFont="1" applyFill="1" applyBorder="1" applyAlignment="1" applyProtection="1">
      <protection locked="0"/>
    </xf>
    <xf numFmtId="0" fontId="18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0" fontId="7" fillId="2" borderId="18" xfId="0" applyNumberFormat="1" applyFont="1" applyFill="1" applyBorder="1" applyAlignment="1" applyProtection="1">
      <alignment horizontal="center"/>
      <protection locked="0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2679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topLeftCell="B1" zoomScaleNormal="100" workbookViewId="0">
      <selection activeCell="D7" sqref="D7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42578125" style="84" bestFit="1" customWidth="1"/>
    <col min="13" max="14" width="7.85546875" style="84" customWidth="1"/>
    <col min="15" max="15" width="7.5703125" style="84" customWidth="1"/>
    <col min="16" max="16" width="4.4257812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2679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747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0">
        <f>VLOOKUP(D4,CLIENTES,4,FALSE)</f>
        <v>0</v>
      </c>
      <c r="F5" s="120"/>
      <c r="G5" s="120"/>
      <c r="H5" s="120"/>
      <c r="I5" s="120"/>
      <c r="J5" s="121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BERMAT</v>
      </c>
      <c r="E6" s="37" t="s">
        <v>7</v>
      </c>
      <c r="F6" s="122">
        <f>VLOOKUP(D4,CLIENTES,5,FALSE)</f>
        <v>0</v>
      </c>
      <c r="G6" s="122"/>
      <c r="H6" s="122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>
        <f>VLOOKUP(D4,CLIENTES,3,FALSE)</f>
        <v>0</v>
      </c>
      <c r="E7" s="37" t="s">
        <v>8</v>
      </c>
      <c r="F7" s="122">
        <f>VLOOKUP(D4,CLIENTES,6,FALSE)</f>
        <v>0</v>
      </c>
      <c r="G7" s="122"/>
      <c r="H7" s="122"/>
      <c r="I7" s="37" t="s">
        <v>24</v>
      </c>
      <c r="J7" s="41" t="str">
        <f>VLOOKUP(D4,CLIENTES,8,FALSE)</f>
        <v>MANUEL ARIAS</v>
      </c>
    </row>
    <row r="8" spans="2:21" ht="15.75" thickBot="1" x14ac:dyDescent="0.3">
      <c r="B8" s="119" t="s">
        <v>26</v>
      </c>
      <c r="C8" s="112"/>
      <c r="D8" s="95">
        <f>VLOOKUP(D4,CLIENTES,7,FALSE)</f>
        <v>0</v>
      </c>
      <c r="E8" s="37" t="s">
        <v>11</v>
      </c>
      <c r="F8" s="122" t="str">
        <f>VLOOKUP(D4,CLIENTES,12,FALSE)</f>
        <v>Jaime Guzman</v>
      </c>
      <c r="G8" s="122"/>
      <c r="H8" s="122"/>
      <c r="I8" s="37" t="s">
        <v>14</v>
      </c>
      <c r="J8" s="42">
        <f ca="1">TODAY()</f>
        <v>42157</v>
      </c>
      <c r="K8" s="20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16" t="s">
        <v>22</v>
      </c>
      <c r="D10" s="117"/>
      <c r="E10" s="118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6"/>
      <c r="M10" s="98"/>
      <c r="N10" s="98"/>
      <c r="O10" s="96"/>
      <c r="P10" s="26" t="s">
        <v>16</v>
      </c>
      <c r="Q10" s="25" t="s">
        <v>18</v>
      </c>
      <c r="R10" s="27" t="s">
        <v>19</v>
      </c>
      <c r="S10" s="103"/>
      <c r="T10" s="78"/>
      <c r="U10" s="78"/>
    </row>
    <row r="11" spans="2:21" ht="15" customHeight="1" x14ac:dyDescent="0.25">
      <c r="B11" s="106">
        <v>1</v>
      </c>
      <c r="C11" s="113" t="s">
        <v>749</v>
      </c>
      <c r="D11" s="114"/>
      <c r="E11" s="115"/>
      <c r="F11" s="107">
        <v>40</v>
      </c>
      <c r="G11" s="107" t="s">
        <v>750</v>
      </c>
      <c r="H11" s="108">
        <f>VLOOKUP(B11,COTIZADO,8,FALSE)</f>
        <v>707</v>
      </c>
      <c r="I11" s="109">
        <v>0</v>
      </c>
      <c r="J11" s="110">
        <f t="shared" ref="J11:J28" si="0">F11*H11*(1-I11/100)</f>
        <v>28280</v>
      </c>
      <c r="K11" s="28">
        <v>1</v>
      </c>
      <c r="L11" s="84">
        <v>707</v>
      </c>
      <c r="M11" s="99"/>
      <c r="N11" s="100"/>
      <c r="P11" s="91">
        <v>1</v>
      </c>
      <c r="Q11" s="92">
        <f>L11</f>
        <v>707</v>
      </c>
      <c r="R11" s="93">
        <f>Q11*P11</f>
        <v>707</v>
      </c>
    </row>
    <row r="12" spans="2:21" ht="15" customHeight="1" x14ac:dyDescent="0.25">
      <c r="B12" s="126">
        <v>2</v>
      </c>
      <c r="C12" s="113" t="s">
        <v>751</v>
      </c>
      <c r="D12" s="114"/>
      <c r="E12" s="115"/>
      <c r="F12" s="52">
        <v>25</v>
      </c>
      <c r="G12" s="52" t="s">
        <v>750</v>
      </c>
      <c r="H12" s="123">
        <f t="shared" ref="H12:H28" si="1">VLOOKUP(B12,COTIZADO,8,FALSE)</f>
        <v>1056</v>
      </c>
      <c r="I12" s="124">
        <v>0</v>
      </c>
      <c r="J12" s="125">
        <f t="shared" si="0"/>
        <v>26400</v>
      </c>
      <c r="K12" s="28">
        <v>2</v>
      </c>
      <c r="L12" s="99">
        <v>1056</v>
      </c>
      <c r="M12" s="99"/>
      <c r="O12" s="100"/>
      <c r="P12" s="91">
        <v>1</v>
      </c>
      <c r="Q12" s="92">
        <f>L12</f>
        <v>1056</v>
      </c>
      <c r="R12" s="93">
        <f t="shared" ref="R12:R28" si="2">Q12*P12</f>
        <v>1056</v>
      </c>
    </row>
    <row r="13" spans="2:21" ht="15" customHeight="1" x14ac:dyDescent="0.25">
      <c r="B13" s="86">
        <v>3</v>
      </c>
      <c r="C13" s="113"/>
      <c r="D13" s="114"/>
      <c r="E13" s="115"/>
      <c r="F13" s="52"/>
      <c r="G13" s="52"/>
      <c r="H13" s="87">
        <f t="shared" si="1"/>
        <v>0</v>
      </c>
      <c r="I13" s="88">
        <v>0</v>
      </c>
      <c r="J13" s="89">
        <f t="shared" si="0"/>
        <v>0</v>
      </c>
      <c r="K13" s="28">
        <v>3</v>
      </c>
      <c r="L13" s="99"/>
      <c r="M13" s="99"/>
      <c r="O13" s="100"/>
      <c r="P13" s="91">
        <v>1.5</v>
      </c>
      <c r="Q13" s="92">
        <v>0</v>
      </c>
      <c r="R13" s="93">
        <f t="shared" si="2"/>
        <v>0</v>
      </c>
    </row>
    <row r="14" spans="2:21" x14ac:dyDescent="0.25">
      <c r="B14" s="86">
        <v>4</v>
      </c>
      <c r="C14" s="113"/>
      <c r="D14" s="114"/>
      <c r="E14" s="115"/>
      <c r="F14" s="52"/>
      <c r="G14" s="52"/>
      <c r="H14" s="87">
        <f t="shared" si="1"/>
        <v>0</v>
      </c>
      <c r="I14" s="88">
        <v>0</v>
      </c>
      <c r="J14" s="89">
        <f t="shared" si="0"/>
        <v>0</v>
      </c>
      <c r="K14" s="28">
        <v>4</v>
      </c>
      <c r="M14" s="99"/>
      <c r="O14" s="100"/>
      <c r="P14" s="91">
        <v>1.5</v>
      </c>
      <c r="Q14" s="92">
        <v>0</v>
      </c>
      <c r="R14" s="93">
        <f t="shared" si="2"/>
        <v>0</v>
      </c>
    </row>
    <row r="15" spans="2:21" s="20" customFormat="1" ht="15" customHeight="1" x14ac:dyDescent="0.25">
      <c r="B15" s="86">
        <v>5</v>
      </c>
      <c r="C15" s="113"/>
      <c r="D15" s="114"/>
      <c r="E15" s="115"/>
      <c r="F15" s="52"/>
      <c r="G15" s="52"/>
      <c r="H15" s="87">
        <f t="shared" si="1"/>
        <v>0</v>
      </c>
      <c r="I15" s="88">
        <v>0</v>
      </c>
      <c r="J15" s="89">
        <f t="shared" si="0"/>
        <v>0</v>
      </c>
      <c r="K15" s="83">
        <v>5</v>
      </c>
      <c r="L15" s="99"/>
      <c r="M15" s="84"/>
      <c r="N15" s="84"/>
      <c r="O15" s="100"/>
      <c r="P15" s="91">
        <v>1.5</v>
      </c>
      <c r="Q15" s="92">
        <f>M15</f>
        <v>0</v>
      </c>
      <c r="R15" s="94">
        <f t="shared" si="2"/>
        <v>0</v>
      </c>
      <c r="S15" s="84"/>
    </row>
    <row r="16" spans="2:21" x14ac:dyDescent="0.25">
      <c r="B16" s="86">
        <v>6</v>
      </c>
      <c r="C16" s="113"/>
      <c r="D16" s="114"/>
      <c r="E16" s="115"/>
      <c r="F16" s="52"/>
      <c r="G16" s="52"/>
      <c r="H16" s="87">
        <f>VLOOKUP(B16,COTIZADO,8,FALSE)</f>
        <v>0</v>
      </c>
      <c r="I16" s="88">
        <v>0</v>
      </c>
      <c r="J16" s="89">
        <f t="shared" si="0"/>
        <v>0</v>
      </c>
      <c r="K16" s="28">
        <v>6</v>
      </c>
      <c r="M16" s="99"/>
      <c r="O16" s="100"/>
      <c r="P16" s="91">
        <v>1.5</v>
      </c>
      <c r="Q16" s="92">
        <f>N16</f>
        <v>0</v>
      </c>
      <c r="R16" s="93">
        <f t="shared" si="2"/>
        <v>0</v>
      </c>
    </row>
    <row r="17" spans="2:19" x14ac:dyDescent="0.25">
      <c r="B17" s="86">
        <v>7</v>
      </c>
      <c r="C17" s="113"/>
      <c r="D17" s="114"/>
      <c r="E17" s="115"/>
      <c r="F17" s="52"/>
      <c r="G17" s="52"/>
      <c r="H17" s="87">
        <f>R17</f>
        <v>0</v>
      </c>
      <c r="I17" s="88">
        <v>0</v>
      </c>
      <c r="J17" s="89">
        <f t="shared" si="0"/>
        <v>0</v>
      </c>
      <c r="K17" s="28">
        <v>7</v>
      </c>
      <c r="L17" s="99"/>
      <c r="M17" s="99"/>
      <c r="N17" s="100"/>
      <c r="O17" s="100"/>
      <c r="P17" s="91">
        <v>1.5</v>
      </c>
      <c r="Q17" s="92">
        <f t="shared" ref="Q17:Q22" si="3">N17</f>
        <v>0</v>
      </c>
      <c r="R17" s="93">
        <f t="shared" si="2"/>
        <v>0</v>
      </c>
    </row>
    <row r="18" spans="2:19" s="20" customFormat="1" x14ac:dyDescent="0.25">
      <c r="B18" s="86">
        <v>8</v>
      </c>
      <c r="C18" s="113"/>
      <c r="D18" s="114"/>
      <c r="E18" s="115"/>
      <c r="F18" s="52"/>
      <c r="G18" s="52"/>
      <c r="H18" s="87">
        <f>R18</f>
        <v>0</v>
      </c>
      <c r="I18" s="88">
        <v>0</v>
      </c>
      <c r="J18" s="89">
        <f>F18*H18*(1-I18/100)</f>
        <v>0</v>
      </c>
      <c r="K18" s="83">
        <v>8</v>
      </c>
      <c r="L18" s="99"/>
      <c r="M18" s="99"/>
      <c r="N18" s="100"/>
      <c r="O18" s="100"/>
      <c r="P18" s="91">
        <v>1.5</v>
      </c>
      <c r="Q18" s="92">
        <f t="shared" si="3"/>
        <v>0</v>
      </c>
      <c r="R18" s="94">
        <f t="shared" si="2"/>
        <v>0</v>
      </c>
      <c r="S18" s="84"/>
    </row>
    <row r="19" spans="2:19" x14ac:dyDescent="0.25">
      <c r="B19" s="86">
        <v>9</v>
      </c>
      <c r="C19" s="113"/>
      <c r="D19" s="114"/>
      <c r="E19" s="115"/>
      <c r="F19" s="52"/>
      <c r="G19" s="52"/>
      <c r="H19" s="87">
        <f t="shared" si="1"/>
        <v>0</v>
      </c>
      <c r="I19" s="88">
        <v>0</v>
      </c>
      <c r="J19" s="89">
        <f t="shared" si="0"/>
        <v>0</v>
      </c>
      <c r="K19" s="28">
        <v>9</v>
      </c>
      <c r="L19" s="99"/>
      <c r="M19" s="99"/>
      <c r="N19" s="100"/>
      <c r="O19" s="100"/>
      <c r="P19" s="91">
        <v>1.5</v>
      </c>
      <c r="Q19" s="92">
        <f t="shared" si="3"/>
        <v>0</v>
      </c>
      <c r="R19" s="93">
        <f t="shared" si="2"/>
        <v>0</v>
      </c>
    </row>
    <row r="20" spans="2:19" x14ac:dyDescent="0.25">
      <c r="B20" s="86">
        <v>10</v>
      </c>
      <c r="C20" s="113"/>
      <c r="D20" s="114"/>
      <c r="E20" s="115"/>
      <c r="F20" s="52"/>
      <c r="G20" s="52"/>
      <c r="H20" s="87">
        <f t="shared" si="1"/>
        <v>0</v>
      </c>
      <c r="I20" s="88">
        <v>0</v>
      </c>
      <c r="J20" s="89">
        <f t="shared" si="0"/>
        <v>0</v>
      </c>
      <c r="K20" s="28">
        <v>10</v>
      </c>
      <c r="L20" s="99"/>
      <c r="M20" s="99"/>
      <c r="N20" s="100"/>
      <c r="O20" s="100"/>
      <c r="P20" s="91">
        <v>1.5</v>
      </c>
      <c r="Q20" s="92">
        <f t="shared" si="3"/>
        <v>0</v>
      </c>
      <c r="R20" s="93">
        <f t="shared" si="2"/>
        <v>0</v>
      </c>
    </row>
    <row r="21" spans="2:19" x14ac:dyDescent="0.25">
      <c r="B21" s="86">
        <v>11</v>
      </c>
      <c r="C21" s="113"/>
      <c r="D21" s="114"/>
      <c r="E21" s="115"/>
      <c r="F21" s="52"/>
      <c r="G21" s="52"/>
      <c r="H21" s="87">
        <f t="shared" si="1"/>
        <v>0</v>
      </c>
      <c r="I21" s="88">
        <v>0</v>
      </c>
      <c r="J21" s="89">
        <f t="shared" si="0"/>
        <v>0</v>
      </c>
      <c r="K21" s="28">
        <v>11</v>
      </c>
      <c r="L21" s="99"/>
      <c r="M21" s="99"/>
      <c r="N21" s="100"/>
      <c r="O21" s="100"/>
      <c r="P21" s="91">
        <v>1.5</v>
      </c>
      <c r="Q21" s="92">
        <f t="shared" si="3"/>
        <v>0</v>
      </c>
      <c r="R21" s="93">
        <f t="shared" si="2"/>
        <v>0</v>
      </c>
    </row>
    <row r="22" spans="2:19" x14ac:dyDescent="0.25">
      <c r="B22" s="86">
        <v>12</v>
      </c>
      <c r="C22" s="113"/>
      <c r="D22" s="114"/>
      <c r="E22" s="115"/>
      <c r="F22" s="52"/>
      <c r="G22" s="52"/>
      <c r="H22" s="87">
        <f t="shared" si="1"/>
        <v>0</v>
      </c>
      <c r="I22" s="88">
        <v>0</v>
      </c>
      <c r="J22" s="89">
        <f t="shared" si="0"/>
        <v>0</v>
      </c>
      <c r="K22" s="28">
        <v>12</v>
      </c>
      <c r="L22" s="99"/>
      <c r="M22" s="99"/>
      <c r="N22" s="100"/>
      <c r="O22" s="100"/>
      <c r="P22" s="91">
        <v>1.5</v>
      </c>
      <c r="Q22" s="92">
        <f t="shared" si="3"/>
        <v>0</v>
      </c>
      <c r="R22" s="93">
        <f t="shared" si="2"/>
        <v>0</v>
      </c>
    </row>
    <row r="23" spans="2:19" x14ac:dyDescent="0.25">
      <c r="B23" s="86">
        <v>13</v>
      </c>
      <c r="C23" s="113"/>
      <c r="D23" s="114"/>
      <c r="E23" s="115"/>
      <c r="F23" s="52"/>
      <c r="G23" s="52"/>
      <c r="H23" s="87">
        <f t="shared" si="1"/>
        <v>0</v>
      </c>
      <c r="I23" s="88">
        <v>0</v>
      </c>
      <c r="J23" s="89">
        <f t="shared" si="0"/>
        <v>0</v>
      </c>
      <c r="K23" s="28">
        <v>13</v>
      </c>
      <c r="L23" s="99"/>
      <c r="M23" s="99"/>
      <c r="N23" s="100"/>
      <c r="O23" s="100"/>
      <c r="P23" s="91">
        <v>1</v>
      </c>
      <c r="Q23" s="92">
        <f t="shared" ref="Q23:Q28" si="4">O23</f>
        <v>0</v>
      </c>
      <c r="R23" s="93">
        <f t="shared" si="2"/>
        <v>0</v>
      </c>
    </row>
    <row r="24" spans="2:19" x14ac:dyDescent="0.25">
      <c r="B24" s="86">
        <v>14</v>
      </c>
      <c r="C24" s="113"/>
      <c r="D24" s="114"/>
      <c r="E24" s="115"/>
      <c r="F24" s="52"/>
      <c r="G24" s="52"/>
      <c r="H24" s="87">
        <f t="shared" si="1"/>
        <v>0</v>
      </c>
      <c r="I24" s="88">
        <v>0</v>
      </c>
      <c r="J24" s="89">
        <f t="shared" si="0"/>
        <v>0</v>
      </c>
      <c r="K24" s="28">
        <v>14</v>
      </c>
      <c r="L24" s="99"/>
      <c r="M24" s="99"/>
      <c r="N24" s="100"/>
      <c r="O24" s="100"/>
      <c r="P24" s="91">
        <v>1</v>
      </c>
      <c r="Q24" s="92">
        <f t="shared" si="4"/>
        <v>0</v>
      </c>
      <c r="R24" s="93">
        <f t="shared" si="2"/>
        <v>0</v>
      </c>
    </row>
    <row r="25" spans="2:19" x14ac:dyDescent="0.25">
      <c r="B25" s="86">
        <v>15</v>
      </c>
      <c r="C25" s="113"/>
      <c r="D25" s="114"/>
      <c r="E25" s="115"/>
      <c r="F25" s="52"/>
      <c r="G25" s="52"/>
      <c r="H25" s="87">
        <f t="shared" si="1"/>
        <v>0</v>
      </c>
      <c r="I25" s="88">
        <v>0</v>
      </c>
      <c r="J25" s="89">
        <f>F25*H25*(1-I25/100)</f>
        <v>0</v>
      </c>
      <c r="K25" s="28">
        <v>15</v>
      </c>
      <c r="L25" s="99"/>
      <c r="M25" s="100"/>
      <c r="N25" s="100"/>
      <c r="O25" s="100"/>
      <c r="P25" s="91">
        <v>1</v>
      </c>
      <c r="Q25" s="92">
        <f t="shared" si="4"/>
        <v>0</v>
      </c>
      <c r="R25" s="93">
        <f t="shared" si="2"/>
        <v>0</v>
      </c>
    </row>
    <row r="26" spans="2:19" x14ac:dyDescent="0.25">
      <c r="B26" s="86">
        <v>16</v>
      </c>
      <c r="C26" s="113"/>
      <c r="D26" s="114"/>
      <c r="E26" s="115"/>
      <c r="F26" s="52"/>
      <c r="G26" s="52"/>
      <c r="H26" s="87">
        <f t="shared" si="1"/>
        <v>0</v>
      </c>
      <c r="I26" s="88">
        <v>0</v>
      </c>
      <c r="J26" s="89">
        <f t="shared" si="0"/>
        <v>0</v>
      </c>
      <c r="K26" s="28">
        <v>16</v>
      </c>
      <c r="L26" s="99"/>
      <c r="M26" s="100"/>
      <c r="N26" s="100"/>
      <c r="O26" s="100"/>
      <c r="P26" s="91">
        <v>1</v>
      </c>
      <c r="Q26" s="92">
        <f t="shared" si="4"/>
        <v>0</v>
      </c>
      <c r="R26" s="93">
        <f t="shared" si="2"/>
        <v>0</v>
      </c>
    </row>
    <row r="27" spans="2:19" x14ac:dyDescent="0.25">
      <c r="B27" s="86">
        <v>17</v>
      </c>
      <c r="C27" s="113"/>
      <c r="D27" s="114"/>
      <c r="E27" s="115"/>
      <c r="F27" s="52"/>
      <c r="G27" s="52"/>
      <c r="H27" s="87">
        <f t="shared" si="1"/>
        <v>0</v>
      </c>
      <c r="I27" s="88">
        <v>0</v>
      </c>
      <c r="J27" s="89">
        <f t="shared" si="0"/>
        <v>0</v>
      </c>
      <c r="K27" s="28">
        <v>17</v>
      </c>
      <c r="L27" s="99"/>
      <c r="M27" s="100"/>
      <c r="N27" s="100"/>
      <c r="O27" s="100"/>
      <c r="P27" s="91">
        <v>1</v>
      </c>
      <c r="Q27" s="92">
        <f t="shared" si="4"/>
        <v>0</v>
      </c>
      <c r="R27" s="93">
        <f t="shared" si="2"/>
        <v>0</v>
      </c>
    </row>
    <row r="28" spans="2:19" ht="15.75" thickBot="1" x14ac:dyDescent="0.3">
      <c r="B28" s="86">
        <v>18</v>
      </c>
      <c r="C28" s="113"/>
      <c r="D28" s="114"/>
      <c r="E28" s="115"/>
      <c r="F28" s="52"/>
      <c r="G28" s="52"/>
      <c r="H28" s="87">
        <f t="shared" si="1"/>
        <v>0</v>
      </c>
      <c r="I28" s="88">
        <v>0</v>
      </c>
      <c r="J28" s="89">
        <f t="shared" si="0"/>
        <v>0</v>
      </c>
      <c r="K28" s="28">
        <v>18</v>
      </c>
      <c r="L28" s="99"/>
      <c r="M28" s="100"/>
      <c r="N28" s="100"/>
      <c r="O28" s="100"/>
      <c r="P28" s="91">
        <v>1</v>
      </c>
      <c r="Q28" s="92">
        <f t="shared" si="4"/>
        <v>0</v>
      </c>
      <c r="R28" s="93">
        <f t="shared" si="2"/>
        <v>0</v>
      </c>
    </row>
    <row r="29" spans="2:19" x14ac:dyDescent="0.25">
      <c r="B29" s="53" t="s">
        <v>668</v>
      </c>
      <c r="C29" s="54"/>
      <c r="D29" s="101"/>
      <c r="E29" s="102"/>
      <c r="F29" s="80"/>
      <c r="G29" s="55" t="s">
        <v>3</v>
      </c>
      <c r="H29" s="56"/>
      <c r="I29" s="57"/>
      <c r="J29" s="58">
        <f>SUM(J11:J28)</f>
        <v>54680</v>
      </c>
      <c r="L29" s="90"/>
      <c r="N29" s="100"/>
      <c r="Q29" s="8">
        <v>0</v>
      </c>
    </row>
    <row r="30" spans="2:19" x14ac:dyDescent="0.25">
      <c r="B30" s="59"/>
      <c r="C30" s="60"/>
      <c r="D30" s="104"/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90"/>
      <c r="N30" s="100"/>
    </row>
    <row r="31" spans="2:19" x14ac:dyDescent="0.25">
      <c r="B31" s="36"/>
      <c r="C31" s="37"/>
      <c r="D31" s="111"/>
      <c r="E31" s="112"/>
      <c r="F31" s="66"/>
      <c r="G31" s="67" t="s">
        <v>4</v>
      </c>
      <c r="H31" s="60"/>
      <c r="I31" s="68"/>
      <c r="J31" s="65">
        <f>J29-J30</f>
        <v>54680</v>
      </c>
      <c r="L31" s="90"/>
      <c r="N31" s="100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10389.200000000001</v>
      </c>
      <c r="N32" s="100"/>
    </row>
    <row r="33" spans="2:14" ht="15.75" thickBot="1" x14ac:dyDescent="0.3">
      <c r="B33" s="43"/>
      <c r="C33" s="44"/>
      <c r="D33" s="97"/>
      <c r="E33" s="44"/>
      <c r="F33" s="69"/>
      <c r="G33" s="70" t="s">
        <v>2</v>
      </c>
      <c r="H33" s="71"/>
      <c r="I33" s="72"/>
      <c r="J33" s="73">
        <f>J31+J32</f>
        <v>65069.2</v>
      </c>
      <c r="N33" s="100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D31:E31"/>
    <mergeCell ref="C27:E27"/>
    <mergeCell ref="C22:E22"/>
    <mergeCell ref="C23:E23"/>
    <mergeCell ref="C24:E24"/>
    <mergeCell ref="C25:E25"/>
    <mergeCell ref="C26:E26"/>
    <mergeCell ref="C28:E28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3"/>
  <sheetViews>
    <sheetView topLeftCell="B1" zoomScaleNormal="100" workbookViewId="0">
      <pane ySplit="1" topLeftCell="A143" activePane="bottomLeft" state="frozen"/>
      <selection activeCell="B1" sqref="B1"/>
      <selection pane="bottomLeft" activeCell="B153" sqref="B153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x14ac:dyDescent="0.25">
      <c r="A2">
        <v>128</v>
      </c>
      <c r="B2" s="30" t="s">
        <v>717</v>
      </c>
      <c r="C2" t="s">
        <v>711</v>
      </c>
      <c r="D2" t="s">
        <v>712</v>
      </c>
      <c r="E2" t="s">
        <v>713</v>
      </c>
      <c r="F2" t="s">
        <v>63</v>
      </c>
      <c r="G2" t="s">
        <v>31</v>
      </c>
      <c r="H2" t="s">
        <v>714</v>
      </c>
      <c r="I2" t="s">
        <v>715</v>
      </c>
      <c r="L2" s="76" t="s">
        <v>716</v>
      </c>
      <c r="M2" t="s">
        <v>568</v>
      </c>
    </row>
    <row r="3" spans="1:13" x14ac:dyDescent="0.25">
      <c r="A3">
        <v>144</v>
      </c>
      <c r="B3" s="30" t="s">
        <v>718</v>
      </c>
      <c r="C3" t="s">
        <v>719</v>
      </c>
      <c r="M3" t="s">
        <v>568</v>
      </c>
    </row>
    <row r="4" spans="1:13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x14ac:dyDescent="0.25">
      <c r="A5">
        <v>136</v>
      </c>
      <c r="B5" s="30" t="s">
        <v>677</v>
      </c>
      <c r="C5" t="s">
        <v>678</v>
      </c>
      <c r="I5" t="s">
        <v>679</v>
      </c>
      <c r="M5" t="s">
        <v>568</v>
      </c>
    </row>
    <row r="6" spans="1:13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x14ac:dyDescent="0.25">
      <c r="A11">
        <v>133</v>
      </c>
      <c r="B11" s="30" t="s">
        <v>662</v>
      </c>
      <c r="C11" t="s">
        <v>636</v>
      </c>
      <c r="F11" t="s">
        <v>664</v>
      </c>
      <c r="G11" t="s">
        <v>31</v>
      </c>
      <c r="H11" t="s">
        <v>559</v>
      </c>
      <c r="I11" t="s">
        <v>663</v>
      </c>
      <c r="M11" t="s">
        <v>568</v>
      </c>
    </row>
    <row r="12" spans="1:13" x14ac:dyDescent="0.25">
      <c r="A12">
        <v>7</v>
      </c>
      <c r="B12" s="30" t="s">
        <v>709</v>
      </c>
      <c r="C12" t="s">
        <v>708</v>
      </c>
      <c r="D12" t="s">
        <v>710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x14ac:dyDescent="0.25">
      <c r="A18">
        <v>140</v>
      </c>
      <c r="B18" s="30" t="s">
        <v>694</v>
      </c>
      <c r="C18" t="s">
        <v>695</v>
      </c>
      <c r="I18" t="s">
        <v>696</v>
      </c>
      <c r="M18" t="s">
        <v>568</v>
      </c>
    </row>
    <row r="19" spans="1:13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x14ac:dyDescent="0.25">
      <c r="A21">
        <v>134</v>
      </c>
      <c r="B21" s="30" t="s">
        <v>665</v>
      </c>
      <c r="C21" t="s">
        <v>666</v>
      </c>
      <c r="G21" t="s">
        <v>31</v>
      </c>
      <c r="H21" t="s">
        <v>559</v>
      </c>
      <c r="I21" t="s">
        <v>667</v>
      </c>
      <c r="M21" t="s">
        <v>568</v>
      </c>
    </row>
    <row r="22" spans="1:13" x14ac:dyDescent="0.25">
      <c r="A22">
        <v>127</v>
      </c>
      <c r="B22" s="30" t="s">
        <v>645</v>
      </c>
      <c r="C22" t="s">
        <v>644</v>
      </c>
      <c r="D22" s="85" t="s">
        <v>646</v>
      </c>
      <c r="E22" t="s">
        <v>647</v>
      </c>
      <c r="F22" t="s">
        <v>27</v>
      </c>
      <c r="G22" t="s">
        <v>31</v>
      </c>
      <c r="H22" t="s">
        <v>559</v>
      </c>
      <c r="I22" t="s">
        <v>648</v>
      </c>
      <c r="M22" t="s">
        <v>568</v>
      </c>
    </row>
    <row r="23" spans="1:13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x14ac:dyDescent="0.25">
      <c r="A32">
        <v>142</v>
      </c>
      <c r="B32" s="30" t="s">
        <v>700</v>
      </c>
      <c r="C32" t="s">
        <v>701</v>
      </c>
      <c r="E32" s="105" t="s">
        <v>702</v>
      </c>
      <c r="F32" t="s">
        <v>63</v>
      </c>
      <c r="G32" t="s">
        <v>31</v>
      </c>
      <c r="I32" t="s">
        <v>703</v>
      </c>
      <c r="M32" t="s">
        <v>568</v>
      </c>
    </row>
    <row r="33" spans="1:13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x14ac:dyDescent="0.25">
      <c r="A35">
        <v>129</v>
      </c>
      <c r="B35" s="30" t="s">
        <v>650</v>
      </c>
      <c r="C35" t="s">
        <v>649</v>
      </c>
      <c r="D35" t="s">
        <v>651</v>
      </c>
      <c r="G35" t="s">
        <v>652</v>
      </c>
      <c r="I35" t="s">
        <v>653</v>
      </c>
      <c r="M35" t="s">
        <v>568</v>
      </c>
    </row>
    <row r="36" spans="1:13" x14ac:dyDescent="0.25">
      <c r="A36">
        <v>118</v>
      </c>
      <c r="B36" s="30" t="s">
        <v>616</v>
      </c>
      <c r="C36" t="s">
        <v>620</v>
      </c>
      <c r="D36" t="s">
        <v>617</v>
      </c>
      <c r="E36" t="s">
        <v>618</v>
      </c>
      <c r="F36" t="s">
        <v>45</v>
      </c>
      <c r="G36" t="s">
        <v>31</v>
      </c>
      <c r="H36" t="s">
        <v>559</v>
      </c>
      <c r="I36" t="s">
        <v>619</v>
      </c>
      <c r="M36" t="s">
        <v>568</v>
      </c>
    </row>
    <row r="37" spans="1:13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x14ac:dyDescent="0.25">
      <c r="A41">
        <v>143</v>
      </c>
      <c r="B41" s="30" t="s">
        <v>705</v>
      </c>
      <c r="C41" t="s">
        <v>704</v>
      </c>
      <c r="E41" t="s">
        <v>706</v>
      </c>
      <c r="I41" t="s">
        <v>707</v>
      </c>
      <c r="M41" t="s">
        <v>568</v>
      </c>
    </row>
    <row r="42" spans="1:13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688</v>
      </c>
      <c r="L44" s="76"/>
      <c r="M44" t="s">
        <v>568</v>
      </c>
    </row>
    <row r="45" spans="1:13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x14ac:dyDescent="0.25">
      <c r="A47">
        <v>149</v>
      </c>
      <c r="B47" s="30" t="s">
        <v>734</v>
      </c>
      <c r="C47" t="s">
        <v>735</v>
      </c>
    </row>
    <row r="48" spans="1:13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x14ac:dyDescent="0.25">
      <c r="A56">
        <v>120</v>
      </c>
      <c r="B56" s="30" t="s">
        <v>623</v>
      </c>
      <c r="C56" t="s">
        <v>624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625</v>
      </c>
      <c r="J56">
        <v>0</v>
      </c>
      <c r="K56">
        <v>0</v>
      </c>
      <c r="M56" t="s">
        <v>568</v>
      </c>
    </row>
    <row r="57" spans="1:13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x14ac:dyDescent="0.25">
      <c r="A64">
        <v>138</v>
      </c>
      <c r="B64" s="30" t="s">
        <v>686</v>
      </c>
      <c r="C64" t="s">
        <v>687</v>
      </c>
      <c r="I64" t="s">
        <v>685</v>
      </c>
      <c r="M64" t="s">
        <v>568</v>
      </c>
    </row>
    <row r="65" spans="1:13" x14ac:dyDescent="0.25">
      <c r="A65">
        <v>112</v>
      </c>
      <c r="B65" s="30" t="s">
        <v>594</v>
      </c>
      <c r="C65" t="s">
        <v>593</v>
      </c>
      <c r="F65" t="s">
        <v>287</v>
      </c>
      <c r="G65" t="s">
        <v>31</v>
      </c>
      <c r="H65" t="s">
        <v>559</v>
      </c>
      <c r="I65" t="s">
        <v>595</v>
      </c>
      <c r="M65" t="s">
        <v>568</v>
      </c>
    </row>
    <row r="66" spans="1:13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x14ac:dyDescent="0.25">
      <c r="A70">
        <v>115</v>
      </c>
      <c r="B70" s="30" t="s">
        <v>609</v>
      </c>
      <c r="C70" t="s">
        <v>607</v>
      </c>
      <c r="E70" t="s">
        <v>606</v>
      </c>
      <c r="F70" t="s">
        <v>163</v>
      </c>
      <c r="G70" t="s">
        <v>31</v>
      </c>
      <c r="H70" t="s">
        <v>559</v>
      </c>
      <c r="I70" t="s">
        <v>608</v>
      </c>
      <c r="M70" t="s">
        <v>568</v>
      </c>
    </row>
    <row r="71" spans="1:13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x14ac:dyDescent="0.25">
      <c r="A73">
        <v>137</v>
      </c>
      <c r="B73" s="30">
        <v>0</v>
      </c>
      <c r="C73" t="s">
        <v>683</v>
      </c>
      <c r="I73" t="s">
        <v>684</v>
      </c>
      <c r="M73" t="s">
        <v>568</v>
      </c>
    </row>
    <row r="74" spans="1:13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x14ac:dyDescent="0.25">
      <c r="A80">
        <v>125</v>
      </c>
      <c r="B80" s="30" t="s">
        <v>638</v>
      </c>
      <c r="C80" t="s">
        <v>637</v>
      </c>
      <c r="M80" t="s">
        <v>568</v>
      </c>
    </row>
    <row r="81" spans="1:13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x14ac:dyDescent="0.25">
      <c r="A84">
        <v>135</v>
      </c>
      <c r="B84" s="30" t="s">
        <v>671</v>
      </c>
      <c r="C84" t="s">
        <v>670</v>
      </c>
      <c r="D84" t="s">
        <v>675</v>
      </c>
      <c r="E84" t="s">
        <v>672</v>
      </c>
      <c r="F84" t="s">
        <v>673</v>
      </c>
      <c r="I84" t="s">
        <v>674</v>
      </c>
      <c r="K84" t="s">
        <v>676</v>
      </c>
      <c r="M84" t="s">
        <v>568</v>
      </c>
    </row>
    <row r="85" spans="1:13" x14ac:dyDescent="0.25">
      <c r="A85">
        <v>145</v>
      </c>
      <c r="B85" s="30" t="s">
        <v>720</v>
      </c>
      <c r="C85" t="s">
        <v>721</v>
      </c>
      <c r="D85" t="s">
        <v>726</v>
      </c>
      <c r="E85" t="s">
        <v>727</v>
      </c>
      <c r="F85" t="s">
        <v>728</v>
      </c>
      <c r="G85" t="s">
        <v>31</v>
      </c>
      <c r="I85" t="s">
        <v>722</v>
      </c>
      <c r="M85" t="s">
        <v>568</v>
      </c>
    </row>
    <row r="86" spans="1:13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x14ac:dyDescent="0.25">
      <c r="A87">
        <v>141</v>
      </c>
      <c r="B87" s="30" t="s">
        <v>698</v>
      </c>
      <c r="C87" t="s">
        <v>697</v>
      </c>
      <c r="I87" t="s">
        <v>699</v>
      </c>
      <c r="M87" t="s">
        <v>568</v>
      </c>
    </row>
    <row r="88" spans="1:13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x14ac:dyDescent="0.25">
      <c r="A90">
        <v>147</v>
      </c>
      <c r="B90" s="30" t="s">
        <v>729</v>
      </c>
      <c r="C90" t="s">
        <v>730</v>
      </c>
      <c r="I90" t="s">
        <v>731</v>
      </c>
      <c r="M90" t="s">
        <v>568</v>
      </c>
    </row>
    <row r="91" spans="1:13" x14ac:dyDescent="0.25">
      <c r="A91">
        <v>114</v>
      </c>
      <c r="B91" s="30" t="s">
        <v>601</v>
      </c>
      <c r="C91" t="s">
        <v>602</v>
      </c>
      <c r="D91" t="s">
        <v>605</v>
      </c>
      <c r="E91" t="s">
        <v>603</v>
      </c>
      <c r="F91" t="s">
        <v>604</v>
      </c>
      <c r="G91" t="s">
        <v>31</v>
      </c>
      <c r="I91" t="s">
        <v>600</v>
      </c>
      <c r="M91" t="s">
        <v>568</v>
      </c>
    </row>
    <row r="92" spans="1:13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x14ac:dyDescent="0.25">
      <c r="A96">
        <v>126</v>
      </c>
      <c r="B96" s="30" t="s">
        <v>642</v>
      </c>
      <c r="C96" t="s">
        <v>643</v>
      </c>
      <c r="F96" t="s">
        <v>604</v>
      </c>
      <c r="G96" t="s">
        <v>31</v>
      </c>
      <c r="H96" t="s">
        <v>559</v>
      </c>
      <c r="I96" t="s">
        <v>643</v>
      </c>
      <c r="M96" t="s">
        <v>568</v>
      </c>
    </row>
    <row r="97" spans="1:13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x14ac:dyDescent="0.25">
      <c r="A98">
        <v>131</v>
      </c>
      <c r="B98" s="30" t="s">
        <v>655</v>
      </c>
      <c r="C98" t="s">
        <v>656</v>
      </c>
      <c r="E98" t="s">
        <v>657</v>
      </c>
      <c r="F98" t="s">
        <v>35</v>
      </c>
      <c r="G98" t="s">
        <v>31</v>
      </c>
      <c r="I98" t="s">
        <v>658</v>
      </c>
      <c r="M98" t="s">
        <v>568</v>
      </c>
    </row>
    <row r="99" spans="1:13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x14ac:dyDescent="0.25">
      <c r="A102">
        <v>117</v>
      </c>
      <c r="B102" s="30" t="s">
        <v>693</v>
      </c>
      <c r="C102" t="s">
        <v>614</v>
      </c>
      <c r="E102" t="s">
        <v>615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x14ac:dyDescent="0.25">
      <c r="A105">
        <v>146</v>
      </c>
      <c r="B105" s="30" t="s">
        <v>723</v>
      </c>
      <c r="C105" t="s">
        <v>724</v>
      </c>
      <c r="I105" t="s">
        <v>725</v>
      </c>
      <c r="M105" t="s">
        <v>568</v>
      </c>
    </row>
    <row r="106" spans="1:13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x14ac:dyDescent="0.25">
      <c r="A113">
        <v>148</v>
      </c>
      <c r="B113" s="30" t="s">
        <v>733</v>
      </c>
      <c r="C113" t="s">
        <v>732</v>
      </c>
    </row>
    <row r="114" spans="1:13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x14ac:dyDescent="0.25">
      <c r="A117">
        <v>122</v>
      </c>
      <c r="B117" s="30" t="s">
        <v>659</v>
      </c>
      <c r="C117" t="s">
        <v>631</v>
      </c>
      <c r="D117" t="s">
        <v>660</v>
      </c>
      <c r="E117" t="s">
        <v>661</v>
      </c>
      <c r="F117" t="s">
        <v>30</v>
      </c>
      <c r="G117" t="s">
        <v>31</v>
      </c>
      <c r="H117" t="s">
        <v>559</v>
      </c>
      <c r="I117" t="s">
        <v>632</v>
      </c>
      <c r="M117" t="s">
        <v>568</v>
      </c>
    </row>
    <row r="118" spans="1:13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x14ac:dyDescent="0.25">
      <c r="A123">
        <v>116</v>
      </c>
      <c r="B123" s="30" t="s">
        <v>610</v>
      </c>
      <c r="C123" t="s">
        <v>611</v>
      </c>
      <c r="E123" t="s">
        <v>612</v>
      </c>
      <c r="F123" t="s">
        <v>163</v>
      </c>
      <c r="G123" t="s">
        <v>31</v>
      </c>
      <c r="H123" t="s">
        <v>559</v>
      </c>
      <c r="I123" t="s">
        <v>613</v>
      </c>
      <c r="M123" t="s">
        <v>568</v>
      </c>
    </row>
    <row r="124" spans="1:13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x14ac:dyDescent="0.25">
      <c r="A126">
        <v>139</v>
      </c>
      <c r="B126" s="30" t="s">
        <v>373</v>
      </c>
      <c r="C126" t="s">
        <v>689</v>
      </c>
      <c r="D126" t="s">
        <v>690</v>
      </c>
      <c r="E126" t="s">
        <v>691</v>
      </c>
      <c r="F126" t="s">
        <v>37</v>
      </c>
      <c r="G126" t="s">
        <v>31</v>
      </c>
      <c r="I126" t="s">
        <v>692</v>
      </c>
      <c r="M126" t="s">
        <v>568</v>
      </c>
    </row>
    <row r="127" spans="1:13" x14ac:dyDescent="0.25">
      <c r="A127">
        <v>123</v>
      </c>
      <c r="B127" s="30" t="s">
        <v>633</v>
      </c>
      <c r="C127" t="s">
        <v>634</v>
      </c>
      <c r="I127" t="s">
        <v>635</v>
      </c>
      <c r="M127" t="s">
        <v>568</v>
      </c>
    </row>
    <row r="128" spans="1:13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x14ac:dyDescent="0.25">
      <c r="A132">
        <v>126</v>
      </c>
      <c r="B132" s="30" t="s">
        <v>639</v>
      </c>
      <c r="C132" t="s">
        <v>640</v>
      </c>
      <c r="E132" t="s">
        <v>641</v>
      </c>
      <c r="F132" t="s">
        <v>63</v>
      </c>
      <c r="G132" t="s">
        <v>31</v>
      </c>
      <c r="H132" t="s">
        <v>559</v>
      </c>
      <c r="M132" t="s">
        <v>568</v>
      </c>
    </row>
    <row r="133" spans="1:13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x14ac:dyDescent="0.25">
      <c r="A135">
        <v>121</v>
      </c>
      <c r="B135" s="30" t="s">
        <v>629</v>
      </c>
      <c r="C135" t="s">
        <v>628</v>
      </c>
      <c r="E135" t="s">
        <v>626</v>
      </c>
      <c r="F135" t="s">
        <v>117</v>
      </c>
      <c r="G135" t="s">
        <v>31</v>
      </c>
      <c r="H135" t="s">
        <v>559</v>
      </c>
      <c r="I135" t="s">
        <v>627</v>
      </c>
      <c r="M135" t="s">
        <v>568</v>
      </c>
    </row>
    <row r="136" spans="1:13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x14ac:dyDescent="0.25">
      <c r="A142">
        <v>113</v>
      </c>
      <c r="B142" s="30" t="s">
        <v>599</v>
      </c>
      <c r="C142" t="s">
        <v>596</v>
      </c>
      <c r="E142" t="s">
        <v>597</v>
      </c>
      <c r="F142" t="s">
        <v>30</v>
      </c>
      <c r="G142" t="s">
        <v>31</v>
      </c>
      <c r="H142" t="s">
        <v>559</v>
      </c>
      <c r="I142" t="s">
        <v>598</v>
      </c>
      <c r="M142" t="s">
        <v>568</v>
      </c>
    </row>
    <row r="143" spans="1:13" x14ac:dyDescent="0.25">
      <c r="A143">
        <v>130</v>
      </c>
      <c r="B143" s="30" t="s">
        <v>680</v>
      </c>
      <c r="C143" t="s">
        <v>654</v>
      </c>
      <c r="E143" t="s">
        <v>681</v>
      </c>
      <c r="F143" t="s">
        <v>63</v>
      </c>
      <c r="G143" t="s">
        <v>31</v>
      </c>
      <c r="H143" t="s">
        <v>682</v>
      </c>
      <c r="I143" t="s">
        <v>669</v>
      </c>
      <c r="M143" t="s">
        <v>568</v>
      </c>
    </row>
    <row r="144" spans="1:13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x14ac:dyDescent="0.25">
      <c r="A145">
        <v>119</v>
      </c>
      <c r="B145" s="30" t="s">
        <v>630</v>
      </c>
      <c r="C145" t="s">
        <v>621</v>
      </c>
      <c r="E145" t="s">
        <v>622</v>
      </c>
      <c r="F145" t="s">
        <v>61</v>
      </c>
      <c r="G145" t="s">
        <v>31</v>
      </c>
      <c r="H145" t="s">
        <v>559</v>
      </c>
      <c r="M145" t="s">
        <v>568</v>
      </c>
    </row>
    <row r="146" spans="1:13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x14ac:dyDescent="0.25">
      <c r="A148">
        <v>150</v>
      </c>
      <c r="B148" s="30" t="s">
        <v>737</v>
      </c>
      <c r="C148" t="s">
        <v>736</v>
      </c>
      <c r="M148" t="s">
        <v>568</v>
      </c>
    </row>
    <row r="149" spans="1:13" x14ac:dyDescent="0.25">
      <c r="A149">
        <v>151</v>
      </c>
      <c r="B149" s="30" t="s">
        <v>738</v>
      </c>
      <c r="C149" t="s">
        <v>739</v>
      </c>
      <c r="M149" t="s">
        <v>568</v>
      </c>
    </row>
    <row r="150" spans="1:13" x14ac:dyDescent="0.25">
      <c r="A150">
        <v>152</v>
      </c>
      <c r="B150" s="30" t="s">
        <v>740</v>
      </c>
      <c r="C150" t="s">
        <v>741</v>
      </c>
      <c r="M150" t="s">
        <v>568</v>
      </c>
    </row>
    <row r="151" spans="1:13" x14ac:dyDescent="0.25">
      <c r="A151">
        <v>153</v>
      </c>
      <c r="B151" s="30" t="s">
        <v>743</v>
      </c>
      <c r="C151" t="s">
        <v>742</v>
      </c>
      <c r="M151" t="s">
        <v>568</v>
      </c>
    </row>
    <row r="152" spans="1:13" x14ac:dyDescent="0.25">
      <c r="A152">
        <v>154</v>
      </c>
      <c r="B152" s="30" t="s">
        <v>744</v>
      </c>
      <c r="C152" t="s">
        <v>745</v>
      </c>
      <c r="I152" t="s">
        <v>746</v>
      </c>
      <c r="M152" t="s">
        <v>568</v>
      </c>
    </row>
    <row r="153" spans="1:13" x14ac:dyDescent="0.25">
      <c r="A153">
        <v>155</v>
      </c>
      <c r="B153" s="30" t="s">
        <v>747</v>
      </c>
      <c r="C153" t="s">
        <v>752</v>
      </c>
      <c r="I153" t="s">
        <v>748</v>
      </c>
      <c r="M153" t="s">
        <v>568</v>
      </c>
    </row>
    <row r="154" spans="1:13" x14ac:dyDescent="0.25">
      <c r="A154">
        <v>156</v>
      </c>
    </row>
    <row r="155" spans="1:13" x14ac:dyDescent="0.25">
      <c r="A155">
        <v>157</v>
      </c>
    </row>
    <row r="156" spans="1:13" x14ac:dyDescent="0.25">
      <c r="A156">
        <v>158</v>
      </c>
    </row>
    <row r="157" spans="1:13" x14ac:dyDescent="0.25">
      <c r="A157">
        <v>159</v>
      </c>
    </row>
    <row r="158" spans="1:13" x14ac:dyDescent="0.25">
      <c r="A158">
        <v>160</v>
      </c>
    </row>
    <row r="159" spans="1:13" x14ac:dyDescent="0.25">
      <c r="A159">
        <v>161</v>
      </c>
    </row>
    <row r="160" spans="1:13" x14ac:dyDescent="0.25">
      <c r="A160">
        <v>162</v>
      </c>
    </row>
    <row r="161" spans="1:1" x14ac:dyDescent="0.25">
      <c r="A161">
        <v>163</v>
      </c>
    </row>
    <row r="162" spans="1:1" x14ac:dyDescent="0.25">
      <c r="A162">
        <v>164</v>
      </c>
    </row>
    <row r="163" spans="1:1" x14ac:dyDescent="0.25">
      <c r="A163">
        <v>165</v>
      </c>
    </row>
    <row r="164" spans="1:1" x14ac:dyDescent="0.25">
      <c r="A164">
        <v>166</v>
      </c>
    </row>
    <row r="165" spans="1:1" x14ac:dyDescent="0.25">
      <c r="A165">
        <v>167</v>
      </c>
    </row>
    <row r="166" spans="1:1" x14ac:dyDescent="0.25">
      <c r="A166">
        <v>168</v>
      </c>
    </row>
    <row r="167" spans="1:1" x14ac:dyDescent="0.25">
      <c r="A167">
        <v>169</v>
      </c>
    </row>
    <row r="168" spans="1:1" x14ac:dyDescent="0.25">
      <c r="A168">
        <v>170</v>
      </c>
    </row>
    <row r="169" spans="1:1" x14ac:dyDescent="0.25">
      <c r="A169">
        <v>171</v>
      </c>
    </row>
    <row r="170" spans="1:1" x14ac:dyDescent="0.25">
      <c r="A170">
        <v>172</v>
      </c>
    </row>
    <row r="171" spans="1:1" x14ac:dyDescent="0.25">
      <c r="A171">
        <v>173</v>
      </c>
    </row>
    <row r="172" spans="1:1" x14ac:dyDescent="0.25">
      <c r="A172">
        <v>174</v>
      </c>
    </row>
    <row r="173" spans="1:1" x14ac:dyDescent="0.25">
      <c r="A173">
        <v>175</v>
      </c>
    </row>
    <row r="174" spans="1:1" x14ac:dyDescent="0.25">
      <c r="A174">
        <v>176</v>
      </c>
    </row>
    <row r="175" spans="1:1" x14ac:dyDescent="0.25">
      <c r="A175">
        <v>177</v>
      </c>
    </row>
    <row r="176" spans="1:1" x14ac:dyDescent="0.25">
      <c r="A176">
        <v>178</v>
      </c>
    </row>
    <row r="177" spans="1:1" x14ac:dyDescent="0.25">
      <c r="A177">
        <v>179</v>
      </c>
    </row>
    <row r="178" spans="1:1" x14ac:dyDescent="0.25">
      <c r="A178">
        <v>180</v>
      </c>
    </row>
    <row r="179" spans="1:1" x14ac:dyDescent="0.25">
      <c r="A179">
        <v>181</v>
      </c>
    </row>
    <row r="180" spans="1:1" x14ac:dyDescent="0.25">
      <c r="A180">
        <v>182</v>
      </c>
    </row>
    <row r="181" spans="1:1" x14ac:dyDescent="0.25">
      <c r="A181">
        <v>183</v>
      </c>
    </row>
    <row r="182" spans="1:1" x14ac:dyDescent="0.25">
      <c r="A182">
        <v>184</v>
      </c>
    </row>
    <row r="183" spans="1:1" x14ac:dyDescent="0.25">
      <c r="A183">
        <v>185</v>
      </c>
    </row>
    <row r="184" spans="1:1" x14ac:dyDescent="0.25">
      <c r="A184">
        <v>186</v>
      </c>
    </row>
    <row r="185" spans="1:1" x14ac:dyDescent="0.25">
      <c r="A185">
        <v>187</v>
      </c>
    </row>
    <row r="186" spans="1:1" x14ac:dyDescent="0.25">
      <c r="A186">
        <v>188</v>
      </c>
    </row>
    <row r="187" spans="1:1" x14ac:dyDescent="0.25">
      <c r="A187">
        <v>189</v>
      </c>
    </row>
    <row r="188" spans="1:1" x14ac:dyDescent="0.25">
      <c r="A188">
        <v>190</v>
      </c>
    </row>
    <row r="189" spans="1:1" x14ac:dyDescent="0.25">
      <c r="A189">
        <v>191</v>
      </c>
    </row>
    <row r="190" spans="1:1" x14ac:dyDescent="0.25">
      <c r="A190">
        <v>192</v>
      </c>
    </row>
    <row r="191" spans="1:1" x14ac:dyDescent="0.25">
      <c r="A191">
        <v>193</v>
      </c>
    </row>
    <row r="192" spans="1:1" x14ac:dyDescent="0.25">
      <c r="A192">
        <v>194</v>
      </c>
    </row>
    <row r="193" spans="1:1" x14ac:dyDescent="0.25">
      <c r="A193">
        <v>195</v>
      </c>
    </row>
    <row r="194" spans="1:1" x14ac:dyDescent="0.25">
      <c r="A194">
        <v>196</v>
      </c>
    </row>
    <row r="195" spans="1:1" x14ac:dyDescent="0.25">
      <c r="A195">
        <v>197</v>
      </c>
    </row>
    <row r="196" spans="1:1" x14ac:dyDescent="0.25">
      <c r="A196">
        <v>198</v>
      </c>
    </row>
    <row r="197" spans="1:1" x14ac:dyDescent="0.25">
      <c r="A197">
        <v>199</v>
      </c>
    </row>
    <row r="198" spans="1:1" x14ac:dyDescent="0.25">
      <c r="A198">
        <v>200</v>
      </c>
    </row>
    <row r="199" spans="1:1" x14ac:dyDescent="0.25">
      <c r="A199">
        <v>201</v>
      </c>
    </row>
    <row r="200" spans="1:1" x14ac:dyDescent="0.25">
      <c r="A200">
        <v>202</v>
      </c>
    </row>
    <row r="201" spans="1:1" x14ac:dyDescent="0.25">
      <c r="A201">
        <v>203</v>
      </c>
    </row>
    <row r="202" spans="1:1" x14ac:dyDescent="0.25">
      <c r="A202">
        <v>204</v>
      </c>
    </row>
    <row r="203" spans="1:1" x14ac:dyDescent="0.25">
      <c r="A203">
        <v>205</v>
      </c>
    </row>
    <row r="204" spans="1:1" x14ac:dyDescent="0.25">
      <c r="A204">
        <v>206</v>
      </c>
    </row>
    <row r="205" spans="1:1" x14ac:dyDescent="0.25">
      <c r="A205">
        <v>207</v>
      </c>
    </row>
    <row r="206" spans="1:1" x14ac:dyDescent="0.25">
      <c r="A206">
        <v>208</v>
      </c>
    </row>
    <row r="207" spans="1:1" x14ac:dyDescent="0.25">
      <c r="A207">
        <v>209</v>
      </c>
    </row>
    <row r="208" spans="1:1" x14ac:dyDescent="0.25">
      <c r="A208">
        <v>210</v>
      </c>
    </row>
    <row r="209" spans="1:1" x14ac:dyDescent="0.25">
      <c r="A209">
        <v>211</v>
      </c>
    </row>
    <row r="210" spans="1:1" x14ac:dyDescent="0.25">
      <c r="A210">
        <v>212</v>
      </c>
    </row>
    <row r="211" spans="1:1" x14ac:dyDescent="0.25">
      <c r="A211">
        <v>213</v>
      </c>
    </row>
    <row r="212" spans="1:1" x14ac:dyDescent="0.25">
      <c r="A212">
        <v>214</v>
      </c>
    </row>
    <row r="213" spans="1:1" x14ac:dyDescent="0.25">
      <c r="A213">
        <v>215</v>
      </c>
    </row>
    <row r="214" spans="1:1" x14ac:dyDescent="0.25">
      <c r="A214">
        <v>216</v>
      </c>
    </row>
    <row r="215" spans="1:1" x14ac:dyDescent="0.25">
      <c r="A215">
        <v>217</v>
      </c>
    </row>
    <row r="216" spans="1:1" x14ac:dyDescent="0.25">
      <c r="A216">
        <v>218</v>
      </c>
    </row>
    <row r="217" spans="1:1" x14ac:dyDescent="0.25">
      <c r="A217">
        <v>219</v>
      </c>
    </row>
    <row r="218" spans="1:1" x14ac:dyDescent="0.25">
      <c r="A218">
        <v>220</v>
      </c>
    </row>
    <row r="219" spans="1:1" x14ac:dyDescent="0.25">
      <c r="A219">
        <v>221</v>
      </c>
    </row>
    <row r="220" spans="1:1" x14ac:dyDescent="0.25">
      <c r="A220">
        <v>222</v>
      </c>
    </row>
    <row r="221" spans="1:1" x14ac:dyDescent="0.25">
      <c r="A221">
        <v>223</v>
      </c>
    </row>
    <row r="222" spans="1:1" x14ac:dyDescent="0.25">
      <c r="A222">
        <v>224</v>
      </c>
    </row>
    <row r="223" spans="1:1" x14ac:dyDescent="0.25">
      <c r="A223">
        <v>225</v>
      </c>
    </row>
    <row r="224" spans="1:1" x14ac:dyDescent="0.25">
      <c r="A224">
        <v>226</v>
      </c>
    </row>
    <row r="225" spans="1:1" x14ac:dyDescent="0.25">
      <c r="A225">
        <v>227</v>
      </c>
    </row>
    <row r="226" spans="1:1" x14ac:dyDescent="0.25">
      <c r="A226">
        <v>228</v>
      </c>
    </row>
    <row r="227" spans="1:1" x14ac:dyDescent="0.25">
      <c r="A227">
        <v>229</v>
      </c>
    </row>
    <row r="228" spans="1:1" x14ac:dyDescent="0.25">
      <c r="A228">
        <v>230</v>
      </c>
    </row>
    <row r="229" spans="1:1" x14ac:dyDescent="0.25">
      <c r="A229">
        <v>231</v>
      </c>
    </row>
    <row r="230" spans="1:1" x14ac:dyDescent="0.25">
      <c r="A230">
        <v>232</v>
      </c>
    </row>
    <row r="231" spans="1:1" x14ac:dyDescent="0.25">
      <c r="A231">
        <v>233</v>
      </c>
    </row>
    <row r="232" spans="1:1" x14ac:dyDescent="0.25">
      <c r="A232">
        <v>234</v>
      </c>
    </row>
    <row r="233" spans="1:1" x14ac:dyDescent="0.25">
      <c r="A233">
        <v>235</v>
      </c>
    </row>
    <row r="234" spans="1:1" x14ac:dyDescent="0.25">
      <c r="A234">
        <v>236</v>
      </c>
    </row>
    <row r="235" spans="1:1" x14ac:dyDescent="0.25">
      <c r="A235">
        <v>237</v>
      </c>
    </row>
    <row r="236" spans="1:1" x14ac:dyDescent="0.25">
      <c r="A236">
        <v>238</v>
      </c>
    </row>
    <row r="237" spans="1:1" x14ac:dyDescent="0.25">
      <c r="A237">
        <v>239</v>
      </c>
    </row>
    <row r="238" spans="1:1" x14ac:dyDescent="0.25">
      <c r="A238">
        <v>240</v>
      </c>
    </row>
    <row r="239" spans="1:1" x14ac:dyDescent="0.25">
      <c r="A239">
        <v>241</v>
      </c>
    </row>
    <row r="240" spans="1:1" x14ac:dyDescent="0.25">
      <c r="A240">
        <v>242</v>
      </c>
    </row>
    <row r="241" spans="1:1" x14ac:dyDescent="0.25">
      <c r="A241">
        <v>243</v>
      </c>
    </row>
    <row r="242" spans="1:1" x14ac:dyDescent="0.25">
      <c r="A242">
        <v>244</v>
      </c>
    </row>
    <row r="243" spans="1:1" x14ac:dyDescent="0.25">
      <c r="A243">
        <v>245</v>
      </c>
    </row>
    <row r="244" spans="1:1" x14ac:dyDescent="0.25">
      <c r="A244">
        <v>246</v>
      </c>
    </row>
    <row r="245" spans="1:1" x14ac:dyDescent="0.25">
      <c r="A245">
        <v>247</v>
      </c>
    </row>
    <row r="246" spans="1:1" x14ac:dyDescent="0.25">
      <c r="A246">
        <v>248</v>
      </c>
    </row>
    <row r="247" spans="1:1" x14ac:dyDescent="0.25">
      <c r="A247">
        <v>249</v>
      </c>
    </row>
    <row r="248" spans="1:1" x14ac:dyDescent="0.25">
      <c r="A248">
        <v>250</v>
      </c>
    </row>
    <row r="249" spans="1:1" x14ac:dyDescent="0.25">
      <c r="A249">
        <v>251</v>
      </c>
    </row>
    <row r="250" spans="1:1" x14ac:dyDescent="0.25">
      <c r="A250">
        <v>252</v>
      </c>
    </row>
    <row r="251" spans="1:1" x14ac:dyDescent="0.25">
      <c r="A251">
        <v>253</v>
      </c>
    </row>
    <row r="252" spans="1:1" x14ac:dyDescent="0.25">
      <c r="A252">
        <v>254</v>
      </c>
    </row>
    <row r="253" spans="1:1" x14ac:dyDescent="0.25">
      <c r="A253">
        <v>255</v>
      </c>
    </row>
    <row r="254" spans="1:1" x14ac:dyDescent="0.25">
      <c r="A254">
        <v>256</v>
      </c>
    </row>
    <row r="255" spans="1:1" x14ac:dyDescent="0.25">
      <c r="A255">
        <v>257</v>
      </c>
    </row>
    <row r="256" spans="1:1" x14ac:dyDescent="0.25">
      <c r="A256">
        <v>258</v>
      </c>
    </row>
    <row r="257" spans="1:1" x14ac:dyDescent="0.25">
      <c r="A257">
        <v>259</v>
      </c>
    </row>
    <row r="258" spans="1:1" x14ac:dyDescent="0.25">
      <c r="A258">
        <v>260</v>
      </c>
    </row>
    <row r="259" spans="1:1" x14ac:dyDescent="0.25">
      <c r="A259">
        <v>261</v>
      </c>
    </row>
    <row r="260" spans="1:1" x14ac:dyDescent="0.25">
      <c r="A260">
        <v>262</v>
      </c>
    </row>
    <row r="261" spans="1:1" x14ac:dyDescent="0.25">
      <c r="A261">
        <v>263</v>
      </c>
    </row>
    <row r="262" spans="1:1" x14ac:dyDescent="0.25">
      <c r="A262">
        <v>264</v>
      </c>
    </row>
    <row r="263" spans="1:1" x14ac:dyDescent="0.25">
      <c r="A263">
        <v>265</v>
      </c>
    </row>
    <row r="264" spans="1:1" x14ac:dyDescent="0.25">
      <c r="A264">
        <v>266</v>
      </c>
    </row>
    <row r="265" spans="1:1" x14ac:dyDescent="0.25">
      <c r="A265">
        <v>267</v>
      </c>
    </row>
    <row r="266" spans="1:1" x14ac:dyDescent="0.25">
      <c r="A266">
        <v>268</v>
      </c>
    </row>
    <row r="267" spans="1:1" x14ac:dyDescent="0.25">
      <c r="A267">
        <v>269</v>
      </c>
    </row>
    <row r="268" spans="1:1" x14ac:dyDescent="0.25">
      <c r="A268">
        <v>270</v>
      </c>
    </row>
    <row r="269" spans="1:1" x14ac:dyDescent="0.25">
      <c r="A269">
        <v>271</v>
      </c>
    </row>
    <row r="270" spans="1:1" x14ac:dyDescent="0.25">
      <c r="A270">
        <v>272</v>
      </c>
    </row>
    <row r="271" spans="1:1" x14ac:dyDescent="0.25">
      <c r="A271">
        <v>273</v>
      </c>
    </row>
    <row r="272" spans="1:1" x14ac:dyDescent="0.25">
      <c r="A272">
        <v>274</v>
      </c>
    </row>
    <row r="273" spans="1:1" x14ac:dyDescent="0.25">
      <c r="A273">
        <v>275</v>
      </c>
    </row>
    <row r="274" spans="1:1" x14ac:dyDescent="0.25">
      <c r="A274">
        <v>276</v>
      </c>
    </row>
    <row r="275" spans="1:1" x14ac:dyDescent="0.25">
      <c r="A275">
        <v>277</v>
      </c>
    </row>
    <row r="276" spans="1:1" x14ac:dyDescent="0.25">
      <c r="A276">
        <v>278</v>
      </c>
    </row>
    <row r="277" spans="1:1" x14ac:dyDescent="0.25">
      <c r="A277">
        <v>279</v>
      </c>
    </row>
    <row r="278" spans="1:1" x14ac:dyDescent="0.25">
      <c r="A278">
        <v>280</v>
      </c>
    </row>
    <row r="279" spans="1:1" x14ac:dyDescent="0.25">
      <c r="A279">
        <v>281</v>
      </c>
    </row>
    <row r="280" spans="1:1" x14ac:dyDescent="0.25">
      <c r="A280">
        <v>282</v>
      </c>
    </row>
    <row r="281" spans="1:1" x14ac:dyDescent="0.25">
      <c r="A281">
        <v>283</v>
      </c>
    </row>
    <row r="282" spans="1:1" x14ac:dyDescent="0.25">
      <c r="A282">
        <v>284</v>
      </c>
    </row>
    <row r="283" spans="1:1" x14ac:dyDescent="0.25">
      <c r="A283">
        <v>285</v>
      </c>
    </row>
  </sheetData>
  <autoFilter ref="A1:M283"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JGUZM4N Guzmán Valenzuela</cp:lastModifiedBy>
  <cp:lastPrinted>2015-06-02T12:25:39Z</cp:lastPrinted>
  <dcterms:created xsi:type="dcterms:W3CDTF">2013-07-12T05:01:37Z</dcterms:created>
  <dcterms:modified xsi:type="dcterms:W3CDTF">2015-06-02T12:29:03Z</dcterms:modified>
</cp:coreProperties>
</file>