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9" i="1" l="1"/>
  <c r="Q18" i="1"/>
  <c r="Q17" i="1"/>
  <c r="Q13" i="1" l="1"/>
  <c r="Q14" i="1"/>
  <c r="Q15" i="1"/>
  <c r="Q16" i="1"/>
  <c r="Q20" i="1"/>
  <c r="Q21" i="1"/>
  <c r="Q22" i="1"/>
  <c r="Q23" i="1"/>
  <c r="Q24" i="1"/>
  <c r="Q25" i="1"/>
  <c r="Q26" i="1"/>
  <c r="Q27" i="1"/>
  <c r="Q11" i="1"/>
  <c r="Q12" i="1" l="1"/>
  <c r="S18" i="1" l="1"/>
  <c r="S17" i="1"/>
  <c r="S16" i="1"/>
  <c r="S15" i="1"/>
  <c r="Q28" i="1" l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<sst xmlns="http://schemas.openxmlformats.org/spreadsheetml/2006/main" count="1097" uniqueCount="753">
  <si>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</si>
  <si>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</si>
  <si>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</si>
  <si>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</si>
  <si>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</si>
  <si>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</si>
  <si>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</si>
  <si>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</si>
  <si>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</si>
  <si>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</si>
  <si>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</si>
  <si>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</si>
  <si>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</si>
  <si>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</si>
  <si>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</si>
  <si>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</si>
  <si>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</si>
  <si>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</si>
  <si>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</si>
  <si>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</si>
  <si>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</si>
  <si>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</si>
  <si>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</si>
  <si>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</si>
  <si>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</si>
  <si>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</si>
  <si>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</si>
  <si>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</si>
  <si>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</si>
  <si>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</si>
  <si>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</si>
  <si>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</si>
  <si>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</si>
  <si>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</si>
  <si>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</si>
  <si>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</si>
  <si>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</si>
  <si>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</si>
  <si>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</si>
  <si>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</si>
  <si>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</si>
  <si>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</si>
  <si>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</si>
  <si>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</si>
  <si>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</si>
  <si>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</si>
  <si>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</si>
  <si>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</si>
  <si>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</si>
  <si>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</si>
  <si>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</si>
  <si>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</si>
  <si>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</si>
  <si>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</si>
  <si>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</si>
  <si>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</si>
  <si>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</si>
  <si>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</si>
  <si>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</si>
  <si>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</si>
  <si>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</si>
  <si>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</si>
  <si>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</si>
  <si>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</si>
  <si>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</si>
  <si>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</si>
  <si>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</si>
  <si>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</si>
  <si>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</si>
  <si>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</si>
  <si>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</si>
  <si>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</si>
  <si>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</si>
  <si>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</si>
  <si>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</si>
  <si>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</si>
  <si>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</si>
  <si>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</si>
  <si>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</si>
  <si>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</si>
  <si>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</si>
  <si>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</si>
  <si>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</si>
  <si>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</si>
  <si>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</si>
  <si>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</si>
  <si>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</si>
  <si>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</si>
  <si>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</si>
  <si>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</si>
  <si>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</si>
  <si>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</si>
  <si>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</si>
  <si>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</si>
  <si>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</si>
  <si>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</si>
  <si>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</si>
  <si>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</si>
  <si>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</si>
  <si>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</si>
  <si>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</si>
  <si>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</si>
  <si>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</si>
  <si>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</si>
  <si>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</si>
  <si>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</si>
  <si>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</si>
  <si>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</si>
  <si>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</si>
  <si>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</si>
  <si>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</si>
  <si>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</si>
  <si>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</si>
  <si>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</si>
  <si>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</si>
  <si>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</si>
  <si>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</si>
  <si>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</si>
  <si>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</si>
  <si>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</si>
  <si>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</si>
  <si>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</si>
  <si>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</si>
  <si>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</si>
  <si>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</si>
  <si>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</si>
  <si>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</si>
  <si>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</si>
  <si>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</si>
  <si>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</si>
  <si>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</si>
  <si>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</si>
  <si>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</si>
  <si>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</si>
  <si>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</si>
  <si>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</si>
  <si>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</si>
  <si>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</si>
  <si>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</si>
  <si>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</si>
  <si>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</si>
  <si>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</si>
  <si>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</si>
  <si>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</si>
  <si>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</si>
  <si>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</si>
  <si>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</si>
  <si>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</si>
  <si>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</si>
  <si>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</si>
  <si>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</si>
  <si>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</si>
  <si>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</si>
  <si>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</si>
  <si>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</si>
  <si>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</si>
  <si>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</si>
  <si>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</si>
  <si>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</si>
  <si>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</si>
  <si>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</si>
  <si>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</si>
  <si>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</si>
  <si>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</si>
  <si>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</si>
  <si>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</si>
  <si>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</si>
  <si>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</si>
  <si>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</si>
  <si>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</si>
  <si>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</si>
  <si>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</si>
  <si>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</si>
  <si>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</si>
  <si>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</si>
  <si>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</si>
  <si>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</si>
  <si>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</si>
  <si>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</si>
  <si>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</si>
  <si>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</si>
  <si>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</si>
  <si>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</si>
  <si>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</si>
  <si>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</si>
  <si>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</si>
  <si>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</si>
  <si>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</si>
  <si>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</si>
  <si>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</si>
  <si>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</si>
  <si>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</si>
  <si>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</si>
  <si>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</si>
  <si>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</si>
  <si>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</si>
  <si>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</si>
  <si>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</si>
  <si>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</si>
  <si>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</si>
  <si>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</si>
  <si>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</si>
  <si>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</si>
  <si>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</si>
  <si>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</si>
  <si>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</si>
  <si>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</si>
  <si>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</si>
  <si>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</si>
  <si>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</si>
  <si>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</si>
  <si>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</si>
  <si>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</si>
  <si>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</si>
  <si>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</si>
  <si>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</si>
  <si>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</si>
  <si>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</si>
  <si>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</si>
  <si>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</si>
  <si>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</si>
  <si>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</si>
  <si>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</si>
  <si>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</si>
  <si>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</si>
  <si>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</si>
  <si>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</si>
  <si>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</si>
  <si>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</si>
  <si>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</si>
  <si>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</si>
  <si>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</si>
  <si>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</si>
  <si>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</si>
  <si>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</si>
  <si>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</si>
  <si>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</si>
  <si>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</si>
  <si>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</si>
  <si>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</si>
  <si>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</si>
  <si>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</si>
  <si>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</si>
  <si>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</si>
  <si>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</si>
  <si>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</si>
  <si>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</si>
  <si>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</si>
  <si>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</si>
  <si>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</si>
  <si>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</si>
  <si>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</si>
  <si>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</si>
  <si>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</si>
  <si>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</si>
  <si>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</si>
  <si>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</si>
  <si>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</si>
  <si>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</si>
  <si>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</si>
  <si>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</si>
  <si>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</si>
  <si>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</si>
  <si>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</si>
  <si>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</si>
  <si>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</si>
  <si>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</si>
  <si>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</si>
  <si>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</si>
  <si>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</si>
  <si>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</si>
  <si>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</si>
  <si>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</si>
  <si>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</si>
  <si>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</si>
  <si>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</si>
  <si>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</si>
  <si>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</si>
  <si>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</si>
  <si>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</si>
  <si>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</si>
  <si>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</si>
  <si>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</si>
  <si>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</si>
  <si>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</si>
  <si>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</si>
  <si>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</si>
  <si>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</si>
  <si>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</si>
  <si>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</si>
  <si>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</si>
  <si>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</si>
  <si>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</si>
  <si>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</si>
  <si>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</si>
  <si>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</si>
  <si>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</si>
  <si>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</si>
  <si>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</si>
  <si>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</si>
  <si>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</si>
  <si>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</si>
  <si>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</si>
  <si>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</si>
  <si>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</si>
  <si>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</si>
  <si>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</si>
  <si>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</si>
  <si>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</si>
  <si>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</si>
  <si>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</si>
  <si>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</si>
  <si>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</si>
  <si>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</si>
  <si>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</si>
  <si>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</si>
  <si>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</si>
  <si>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</si>
  <si>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</si>
  <si>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</si>
  <si>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</si>
  <si>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</si>
  <si>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</si>
  <si>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</si>
  <si>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</si>
  <si>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</si>
  <si>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</si>
  <si>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</si>
  <si>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</si>
  <si>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</si>
  <si>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</si>
  <si>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</si>
  <si>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</si>
  <si>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</si>
  <si>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</si>
  <si>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</si>
  <si>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</si>
  <si>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</si>
  <si>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</si>
  <si>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</si>
  <si>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</si>
  <si>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</si>
  <si>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</si>
  <si>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</si>
  <si>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</si>
  <si>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</si>
  <si>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</si>
  <si>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</si>
  <si>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</si>
  <si>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</si>
  <si>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</si>
  <si>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</si>
  <si>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</si>
  <si>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</si>
  <si>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</si>
  <si>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</si>
  <si>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</si>
  <si>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</si>
  <si>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</si>
  <si>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</si>
  <si>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</si>
  <si>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</si>
  <si>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</si>
  <si>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</si>
  <si>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</si>
  <si>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</si>
  <si>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</si>
  <si>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</si>
  <si>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</si>
  <si>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</si>
  <si>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</si>
  <si>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</si>
  <si>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</si>
  <si>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</si>
  <si>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</si>
  <si>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</si>
  <si>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</si>
  <si>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</si>
  <si>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</si>
  <si>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</si>
  <si>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</si>
  <si>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</si>
  <si>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</si>
  <si>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</si>
  <si>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</si>
  <si>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</si>
  <si>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</si>
  <si>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</si>
  <si>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</si>
  <si>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</si>
  <si>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</si>
  <si>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</si>
  <si>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</si>
  <si>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</si>
  <si>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</si>
  <si>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</si>
  <si>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</si>
  <si>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</si>
  <si>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</si>
  <si>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</si>
  <si>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</si>
  <si>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</si>
  <si>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</si>
  <si>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</si>
  <si>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</si>
  <si>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</si>
  <si>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</si>
  <si>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</si>
  <si>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</si>
  <si>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</si>
  <si>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</si>
  <si>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</si>
  <si>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</si>
  <si>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</si>
  <si>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</si>
  <si>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</si>
  <si>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</si>
  <si>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</si>
  <si>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</si>
  <si>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</si>
  <si>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</si>
  <si>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</si>
  <si>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</si>
  <si>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</si>
  <si>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</si>
  <si>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</si>
  <si>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</si>
  <si>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</si>
  <si>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</si>
  <si>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</si>
  <si>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</si>
  <si>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</si>
  <si>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</si>
  <si>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</si>
  <si>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</si>
  <si>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</si>
  <si>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</si>
  <si>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</si>
  <si>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</si>
  <si>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</si>
  <si>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</si>
  <si>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</si>
  <si>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</si>
  <si>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</si>
  <si>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</si>
  <si>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</si>
  <si>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</si>
  <si>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</si>
  <si>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</si>
  <si>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</si>
  <si>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</si>
  <si>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</si>
  <si>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</si>
  <si>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</si>
  <si>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</si>
  <si>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</si>
  <si>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</si>
  <si>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</si>
  <si>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</si>
  <si>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</si>
  <si>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</si>
  <si>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</si>
  <si>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</si>
  <si>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</si>
  <si>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</si>
  <si>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</si>
  <si>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</si>
  <si>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</si>
  <si>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</si>
  <si>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</si>
  <si>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</si>
  <si>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</si>
  <si>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</si>
  <si>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</si>
  <si>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</si>
  <si>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</si>
  <si>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</si>
  <si>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</si>
  <si>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</si>
  <si>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</si>
  <si>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</si>
  <si>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</si>
  <si>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</si>
  <si>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</si>
  <si>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</si>
  <si>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</si>
  <si>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</si>
  <si>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</si>
  <si>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</si>
  <si>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</si>
  <si>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</si>
  <si>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</si>
  <si>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</si>
  <si>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</si>
  <si>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</si>
  <si>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</si>
  <si>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</si>
  <si>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</si>
  <si>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</si>
  <si>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</si>
  <si>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</si>
  <si>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</si>
  <si>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</si>
  <si>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</si>
  <si>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</si>
  <si>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</si>
  <si>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</si>
  <si>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</si>
  <si>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</si>
  <si>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</si>
  <si>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</si>
  <si>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</si>
  <si>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</si>
  <si>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</si>
  <si>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</si>
  <si>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</si>
  <si>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</si>
  <si>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</si>
  <si>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</si>
  <si>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</si>
  <si>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</si>
  <si>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</si>
  <si>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</si>
  <si>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</si>
  <si>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</si>
  <si>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</si>
  <si>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</si>
  <si>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</si>
  <si>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</si>
  <si>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</si>
  <si>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</si>
  <si>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</si>
  <si>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</si>
  <si>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</si>
  <si>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</si>
  <si>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</si>
  <si>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</si>
  <si>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</si>
  <si>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</si>
  <si>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</si>
  <si>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</si>
  <si>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</si>
  <si>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</si>
  <si>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</si>
  <si>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</si>
  <si>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</si>
  <si>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</si>
  <si>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</si>
  <si>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</si>
  <si>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</si>
  <si>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</si>
  <si>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</si>
  <si>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</si>
  <si>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</si>
  <si>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</si>
  <si>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</si>
  <si>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</si>
  <si>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</si>
  <si>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</si>
  <si>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</si>
  <si>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</si>
  <si>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</si>
  <si>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</si>
  <si>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</si>
  <si>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</si>
  <si>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</si>
  <si>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</si>
  <si>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</si>
  <si>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</si>
  <si>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</si>
  <si>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</si>
  <si>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</si>
  <si>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</si>
  <si>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</si>
  <si>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</si>
  <si>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</si>
  <si>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</si>
  <si>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</si>
  <si>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</si>
  <si>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</si>
  <si>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</si>
  <si>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</si>
  <si>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</si>
  <si>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</si>
  <si>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</si>
  <si>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</si>
  <si>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</si>
  <si>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</si>
  <si>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</si>
  <si>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</si>
  <si>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</si>
  <si>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</si>
  <si>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</si>
  <si>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</si>
  <si>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</si>
  <si>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</si>
  <si>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</si>
  <si>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</si>
  <si>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</si>
  <si>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</si>
  <si>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</si>
  <si>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</si>
  <si>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</si>
  <si>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</si>
  <si>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</si>
  <si>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</si>
  <si>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</si>
  <si>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</si>
  <si>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</si>
  <si>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</si>
  <si>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</si>
  <si>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</si>
  <si>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</si>
  <si>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</si>
  <si>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</si>
  <si>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</si>
  <si>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</si>
  <si>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</si>
  <si>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</si>
  <si>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</si>
  <si>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</si>
  <si>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</si>
  <si>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</si>
  <si>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</si>
  <si>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</si>
  <si>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</si>
  <si>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</si>
  <si>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</si>
  <si>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</si>
  <si>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</si>
  <si>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</si>
  <si>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</si>
  <si>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</si>
  <si>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</si>
  <si>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</si>
  <si>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</si>
  <si>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</si>
  <si>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</si>
  <si>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</si>
  <si>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</si>
  <si>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</si>
  <si>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</si>
  <si>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</si>
  <si>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</si>
  <si>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</si>
  <si>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</si>
  <si>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</si>
  <si>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</si>
  <si>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</si>
  <si>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</si>
  <si>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</si>
  <si>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</si>
  <si>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</si>
  <si>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</si>
  <si>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</si>
  <si>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</si>
  <si>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</si>
  <si>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</si>
  <si>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</si>
  <si>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</si>
  <si>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</si>
  <si>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</si>
  <si>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</si>
  <si>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</si>
  <si>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</si>
  <si>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</si>
  <si>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</si>
  <si>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</si>
  <si>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</si>
  <si>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</si>
  <si>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</si>
  <si>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</si>
  <si>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</si>
  <si>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</si>
  <si>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</si>
  <si>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</si>
  <si>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</si>
  <si>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</si>
  <si>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</si>
  <si>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</si>
  <si>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</si>
  <si>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</si>
  <si>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</si>
  <si>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</si>
  <si>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</si>
  <si>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</si>
  <si>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</si>
  <si>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</si>
  <si>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</si>
  <si>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</si>
  <si>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</si>
  <si>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</si>
  <si>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</si>
  <si>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</si>
  <si>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</si>
  <si>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</si>
  <si>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</si>
  <si>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</si>
  <si>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</si>
  <si>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</si>
  <si>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</si>
  <si>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</si>
  <si>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</si>
  <si>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</si>
  <si>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</si>
  <si>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</si>
  <si>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</si>
  <si>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</si>
  <si>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</si>
  <si>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</si>
  <si>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</si>
  <si>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</si>
  <si>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</si>
  <si>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</si>
  <si>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</si>
  <si>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</si>
  <si>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</si>
  <si>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</si>
  <si>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</si>
  <si>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</si>
  <si>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</si>
  <si>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</si>
  <si>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</si>
  <si>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</si>
  <si>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</si>
  <si>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</si>
  <si>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</si>
  <si>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</si>
  <si>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</si>
  <si>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</si>
  <si>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</si>
  <si>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</si>
  <si>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F.MAIPO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</si>
  <si>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</si>
  <si>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</si>
  <si>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</si>
  <si>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</si>
  <si>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</si>
  <si>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</si>
  <si>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</si>
  <si>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</si>
  <si>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CAÑERIA DE COBRE 3/4" TIPO M</t>
  </si>
  <si>
    <t>COPLA BRONCE 3/4" SO</t>
  </si>
  <si>
    <t>CODO BRONCE 3/4" SO</t>
  </si>
  <si>
    <t>TERMINAL HI BRONCE 3/4"</t>
  </si>
  <si>
    <t>TEE BRONCE  3/4" SO</t>
  </si>
  <si>
    <t>PASTA PARA SOLDAR 250 GR</t>
  </si>
  <si>
    <t>DIMACO</t>
  </si>
  <si>
    <t>impo</t>
  </si>
  <si>
    <t>SOLDADUDA ALAMBRE ESTAÑO 50% 1/2 kilo</t>
  </si>
  <si>
    <t>AISLAMIENTO PARA CAÑERIA 3/4 X 3/8 ESPESOR X 2MTRS</t>
  </si>
  <si>
    <t>ABRAZADERA OMEGA 3/4"</t>
  </si>
  <si>
    <t>GOBANTES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</si>
</sst>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6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C23" sqref="C23:E2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2612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 t="str">
        <f>VLOOKUP(D4,CLIENTES,4,FALSE)</f>
        <v xml:space="preserve"> Avenida Américo Vespucio 2760-B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6" t="str">
        <f>VLOOKUP(D4,CLIENTES,5,FALSE)</f>
        <v>CONCHALI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 t="str">
        <f>VLOOKUP(D4,CLIENTES,8,FALSE)</f>
        <v>Marcos Villalon</v>
      </c>
    </row>
    <row r="8" spans="2:21" ht="15.75" thickBot="1" x14ac:dyDescent="0.3">
      <c r="B8" s="123" t="s">
        <v>26</v>
      </c>
      <c r="C8" s="116"/>
      <c r="D8" s="95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42139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747</v>
      </c>
      <c r="M10" s="98" t="s">
        <v>748</v>
      </c>
      <c r="N10" s="98" t="s">
        <v>752</v>
      </c>
      <c r="O10" s="96"/>
      <c r="P10" s="26" t="s">
        <v>16</v>
      </c>
      <c r="Q10" s="25" t="s">
        <v>18</v>
      </c>
      <c r="R10" s="27" t="s">
        <v>19</v>
      </c>
      <c r="S10" s="103" t="s">
        <v>732</v>
      </c>
      <c r="T10" s="78"/>
      <c r="U10" s="78"/>
    </row>
    <row r="11" spans="2:21" ht="15" customHeight="1" x14ac:dyDescent="0.25">
      <c r="B11" s="106">
        <v>1</v>
      </c>
      <c r="C11" s="117" t="s">
        <v>741</v>
      </c>
      <c r="D11" s="118"/>
      <c r="E11" s="119"/>
      <c r="F11" s="107">
        <v>10</v>
      </c>
      <c r="G11" s="107" t="s">
        <v>21</v>
      </c>
      <c r="H11" s="108">
        <f>VLOOKUP(B11,COTIZADO,8,FALSE)</f>
        <v>20550</v>
      </c>
      <c r="I11" s="109">
        <v>0</v>
      </c>
      <c r="J11" s="110">
        <f t="shared" ref="J11:J28" si="0">F11*H11*(1-I11/100)</f>
        <v>205500</v>
      </c>
      <c r="K11" s="28">
        <v>1</v>
      </c>
      <c r="L11" s="99">
        <v>13700</v>
      </c>
      <c r="M11" s="99"/>
      <c r="N11" s="100"/>
      <c r="O11" s="100"/>
      <c r="P11" s="91">
        <v>1.5</v>
      </c>
      <c r="Q11" s="92">
        <f t="shared" ref="Q11:Q27" si="1">L11</f>
        <v>13700</v>
      </c>
      <c r="R11" s="93">
        <f>Q11*P11</f>
        <v>20550</v>
      </c>
    </row>
    <row r="12" spans="2:21" ht="15" customHeight="1" x14ac:dyDescent="0.25">
      <c r="B12" s="114">
        <v>2</v>
      </c>
      <c r="C12" s="117" t="s">
        <v>750</v>
      </c>
      <c r="D12" s="118"/>
      <c r="E12" s="119"/>
      <c r="F12" s="52">
        <v>30</v>
      </c>
      <c r="G12" s="52" t="s">
        <v>21</v>
      </c>
      <c r="H12" s="111">
        <f t="shared" ref="H12:H28" si="2">VLOOKUP(B12,COTIZADO,8,FALSE)</f>
        <v>729</v>
      </c>
      <c r="I12" s="112">
        <v>0</v>
      </c>
      <c r="J12" s="113">
        <f t="shared" si="0"/>
        <v>21870</v>
      </c>
      <c r="K12" s="28">
        <v>2</v>
      </c>
      <c r="L12" s="99">
        <v>486</v>
      </c>
      <c r="M12" s="99"/>
      <c r="O12" s="100"/>
      <c r="P12" s="91">
        <v>1.5</v>
      </c>
      <c r="Q12" s="92">
        <f t="shared" si="1"/>
        <v>486</v>
      </c>
      <c r="R12" s="93">
        <f t="shared" ref="R12:R28" si="3">Q12*P12</f>
        <v>729</v>
      </c>
    </row>
    <row r="13" spans="2:21" ht="15" customHeight="1" x14ac:dyDescent="0.25">
      <c r="B13" s="114">
        <v>3</v>
      </c>
      <c r="C13" s="117" t="s">
        <v>742</v>
      </c>
      <c r="D13" s="118"/>
      <c r="E13" s="119"/>
      <c r="F13" s="52">
        <v>10</v>
      </c>
      <c r="G13" s="52" t="s">
        <v>21</v>
      </c>
      <c r="H13" s="111">
        <f t="shared" si="2"/>
        <v>589.5</v>
      </c>
      <c r="I13" s="112">
        <v>0</v>
      </c>
      <c r="J13" s="113">
        <f t="shared" si="0"/>
        <v>5895</v>
      </c>
      <c r="K13" s="28">
        <v>3</v>
      </c>
      <c r="L13" s="99">
        <v>393</v>
      </c>
      <c r="M13" s="99"/>
      <c r="O13" s="100"/>
      <c r="P13" s="91">
        <v>1.5</v>
      </c>
      <c r="Q13" s="92">
        <f t="shared" si="1"/>
        <v>393</v>
      </c>
      <c r="R13" s="93">
        <f t="shared" si="3"/>
        <v>589.5</v>
      </c>
    </row>
    <row r="14" spans="2:21" x14ac:dyDescent="0.25">
      <c r="B14" s="114">
        <v>4</v>
      </c>
      <c r="C14" s="117" t="s">
        <v>743</v>
      </c>
      <c r="D14" s="118"/>
      <c r="E14" s="119"/>
      <c r="F14" s="52">
        <v>10</v>
      </c>
      <c r="G14" s="52" t="s">
        <v>21</v>
      </c>
      <c r="H14" s="111">
        <f t="shared" si="2"/>
        <v>865.5</v>
      </c>
      <c r="I14" s="112">
        <v>0</v>
      </c>
      <c r="J14" s="113">
        <f t="shared" si="0"/>
        <v>8655</v>
      </c>
      <c r="K14" s="28">
        <v>4</v>
      </c>
      <c r="L14" s="99">
        <v>577</v>
      </c>
      <c r="M14" s="99"/>
      <c r="O14" s="100"/>
      <c r="P14" s="91">
        <v>1.5</v>
      </c>
      <c r="Q14" s="92">
        <f t="shared" si="1"/>
        <v>577</v>
      </c>
      <c r="R14" s="93">
        <f t="shared" si="3"/>
        <v>865.5</v>
      </c>
    </row>
    <row r="15" spans="2:21" s="20" customFormat="1" ht="15" customHeight="1" x14ac:dyDescent="0.25">
      <c r="B15" s="114">
        <v>5</v>
      </c>
      <c r="C15" s="117" t="s">
        <v>744</v>
      </c>
      <c r="D15" s="118"/>
      <c r="E15" s="119"/>
      <c r="F15" s="52">
        <v>2</v>
      </c>
      <c r="G15" s="52" t="s">
        <v>21</v>
      </c>
      <c r="H15" s="111">
        <f t="shared" si="2"/>
        <v>924</v>
      </c>
      <c r="I15" s="112">
        <v>0</v>
      </c>
      <c r="J15" s="113">
        <f t="shared" si="0"/>
        <v>1848</v>
      </c>
      <c r="K15" s="83">
        <v>5</v>
      </c>
      <c r="L15" s="99">
        <v>616</v>
      </c>
      <c r="M15" s="84"/>
      <c r="N15" s="84"/>
      <c r="O15" s="100"/>
      <c r="P15" s="91">
        <v>1.5</v>
      </c>
      <c r="Q15" s="92">
        <f t="shared" si="1"/>
        <v>616</v>
      </c>
      <c r="R15" s="94">
        <f t="shared" si="3"/>
        <v>924</v>
      </c>
      <c r="S15" s="84">
        <f>590/1.19</f>
        <v>495.79831932773112</v>
      </c>
    </row>
    <row r="16" spans="2:21" x14ac:dyDescent="0.25">
      <c r="B16" s="114">
        <v>6</v>
      </c>
      <c r="C16" s="117" t="s">
        <v>745</v>
      </c>
      <c r="D16" s="118"/>
      <c r="E16" s="119"/>
      <c r="F16" s="52">
        <v>2</v>
      </c>
      <c r="G16" s="52" t="s">
        <v>21</v>
      </c>
      <c r="H16" s="111">
        <f t="shared" si="2"/>
        <v>1212</v>
      </c>
      <c r="I16" s="112">
        <v>0</v>
      </c>
      <c r="J16" s="113">
        <f t="shared" si="0"/>
        <v>2424</v>
      </c>
      <c r="K16" s="28">
        <v>6</v>
      </c>
      <c r="L16" s="84">
        <v>808</v>
      </c>
      <c r="M16" s="99"/>
      <c r="O16" s="100"/>
      <c r="P16" s="91">
        <v>1.5</v>
      </c>
      <c r="Q16" s="92">
        <f t="shared" si="1"/>
        <v>808</v>
      </c>
      <c r="R16" s="93">
        <f t="shared" si="3"/>
        <v>1212</v>
      </c>
      <c r="S16" s="84">
        <f>690/1.19</f>
        <v>579.83193277310932</v>
      </c>
    </row>
    <row r="17" spans="2:19" x14ac:dyDescent="0.25">
      <c r="B17" s="114">
        <v>7</v>
      </c>
      <c r="C17" s="117" t="s">
        <v>749</v>
      </c>
      <c r="D17" s="118"/>
      <c r="E17" s="119"/>
      <c r="F17" s="52">
        <v>2</v>
      </c>
      <c r="G17" s="52" t="s">
        <v>21</v>
      </c>
      <c r="H17" s="111">
        <f>R17</f>
        <v>12600</v>
      </c>
      <c r="I17" s="112">
        <v>0</v>
      </c>
      <c r="J17" s="113">
        <f t="shared" si="0"/>
        <v>25200</v>
      </c>
      <c r="K17" s="28">
        <v>7</v>
      </c>
      <c r="L17" s="99"/>
      <c r="M17" s="99">
        <v>8400</v>
      </c>
      <c r="N17" s="100"/>
      <c r="O17" s="100"/>
      <c r="P17" s="91">
        <v>1.5</v>
      </c>
      <c r="Q17" s="92">
        <f>M17</f>
        <v>8400</v>
      </c>
      <c r="R17" s="93">
        <f t="shared" si="3"/>
        <v>12600</v>
      </c>
      <c r="S17" s="84">
        <f>530/1.19</f>
        <v>445.37815126050424</v>
      </c>
    </row>
    <row r="18" spans="2:19" s="20" customFormat="1" x14ac:dyDescent="0.25">
      <c r="B18" s="114">
        <v>8</v>
      </c>
      <c r="C18" s="117" t="s">
        <v>746</v>
      </c>
      <c r="D18" s="118"/>
      <c r="E18" s="119"/>
      <c r="F18" s="52">
        <v>2</v>
      </c>
      <c r="G18" s="52" t="s">
        <v>21</v>
      </c>
      <c r="H18" s="111">
        <f>R18</f>
        <v>2535</v>
      </c>
      <c r="I18" s="112">
        <v>0</v>
      </c>
      <c r="J18" s="113">
        <f>F18*H18*(1-I18/100)</f>
        <v>5070</v>
      </c>
      <c r="K18" s="83">
        <v>8</v>
      </c>
      <c r="L18" s="99">
        <v>1181</v>
      </c>
      <c r="M18" s="99">
        <v>1690</v>
      </c>
      <c r="N18" s="100"/>
      <c r="O18" s="100"/>
      <c r="P18" s="91">
        <v>1.5</v>
      </c>
      <c r="Q18" s="92">
        <f>M18</f>
        <v>1690</v>
      </c>
      <c r="R18" s="94">
        <f t="shared" si="3"/>
        <v>2535</v>
      </c>
      <c r="S18" s="84">
        <f>2990/1.19</f>
        <v>2512.6050420168067</v>
      </c>
    </row>
    <row r="19" spans="2:19" x14ac:dyDescent="0.25">
      <c r="B19" s="114">
        <v>9</v>
      </c>
      <c r="C19" s="117" t="s">
        <v>751</v>
      </c>
      <c r="D19" s="118"/>
      <c r="E19" s="119"/>
      <c r="F19" s="52">
        <v>50</v>
      </c>
      <c r="G19" s="52" t="s">
        <v>21</v>
      </c>
      <c r="H19" s="111">
        <f t="shared" si="2"/>
        <v>105</v>
      </c>
      <c r="I19" s="112">
        <v>0</v>
      </c>
      <c r="J19" s="113">
        <f t="shared" si="0"/>
        <v>5250</v>
      </c>
      <c r="K19" s="28">
        <v>9</v>
      </c>
      <c r="L19" s="99"/>
      <c r="M19" s="99"/>
      <c r="N19" s="100">
        <v>105</v>
      </c>
      <c r="O19" s="100"/>
      <c r="P19" s="91">
        <v>1</v>
      </c>
      <c r="Q19" s="92">
        <f>N19</f>
        <v>105</v>
      </c>
      <c r="R19" s="93">
        <f t="shared" si="3"/>
        <v>105</v>
      </c>
    </row>
    <row r="20" spans="2:19" x14ac:dyDescent="0.25">
      <c r="B20" s="86">
        <v>10</v>
      </c>
      <c r="C20" s="117"/>
      <c r="D20" s="118"/>
      <c r="E20" s="119"/>
      <c r="F20" s="52"/>
      <c r="G20" s="52"/>
      <c r="H20" s="87">
        <f t="shared" si="2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si="1"/>
        <v>0</v>
      </c>
      <c r="R20" s="93">
        <f t="shared" si="3"/>
        <v>0</v>
      </c>
    </row>
    <row r="21" spans="2:19" x14ac:dyDescent="0.25">
      <c r="B21" s="86">
        <v>11</v>
      </c>
      <c r="C21" s="117"/>
      <c r="D21" s="118"/>
      <c r="E21" s="119"/>
      <c r="F21" s="52"/>
      <c r="G21" s="52"/>
      <c r="H21" s="87">
        <f t="shared" si="2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si="1"/>
        <v>0</v>
      </c>
      <c r="R21" s="93">
        <f t="shared" si="3"/>
        <v>0</v>
      </c>
    </row>
    <row r="22" spans="2:19" x14ac:dyDescent="0.25">
      <c r="B22" s="86">
        <v>12</v>
      </c>
      <c r="C22" s="117"/>
      <c r="D22" s="118"/>
      <c r="E22" s="119"/>
      <c r="F22" s="52"/>
      <c r="G22" s="52"/>
      <c r="H22" s="87">
        <f t="shared" si="2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 t="shared" si="1"/>
        <v>0</v>
      </c>
      <c r="R22" s="93">
        <f t="shared" si="3"/>
        <v>0</v>
      </c>
    </row>
    <row r="23" spans="2:19" x14ac:dyDescent="0.25">
      <c r="B23" s="86">
        <v>13</v>
      </c>
      <c r="C23" s="117"/>
      <c r="D23" s="118"/>
      <c r="E23" s="119"/>
      <c r="F23" s="52"/>
      <c r="G23" s="52"/>
      <c r="H23" s="87">
        <f t="shared" si="2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1.5</v>
      </c>
      <c r="Q23" s="92">
        <f t="shared" si="1"/>
        <v>0</v>
      </c>
      <c r="R23" s="93">
        <f t="shared" si="3"/>
        <v>0</v>
      </c>
    </row>
    <row r="24" spans="2:19" x14ac:dyDescent="0.25">
      <c r="B24" s="86">
        <v>14</v>
      </c>
      <c r="C24" s="117"/>
      <c r="D24" s="118"/>
      <c r="E24" s="119"/>
      <c r="F24" s="52"/>
      <c r="G24" s="52"/>
      <c r="H24" s="87">
        <f t="shared" si="2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si="1"/>
        <v>0</v>
      </c>
      <c r="R24" s="93">
        <f t="shared" si="3"/>
        <v>0</v>
      </c>
    </row>
    <row r="25" spans="2:19" x14ac:dyDescent="0.25">
      <c r="B25" s="86">
        <v>15</v>
      </c>
      <c r="C25" s="117"/>
      <c r="D25" s="118"/>
      <c r="E25" s="119"/>
      <c r="F25" s="52"/>
      <c r="G25" s="52"/>
      <c r="H25" s="87">
        <f t="shared" si="2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f t="shared" si="1"/>
        <v>0</v>
      </c>
      <c r="R25" s="93">
        <f t="shared" si="3"/>
        <v>0</v>
      </c>
    </row>
    <row r="26" spans="2:19" x14ac:dyDescent="0.25">
      <c r="B26" s="86">
        <v>16</v>
      </c>
      <c r="C26" s="117"/>
      <c r="D26" s="118"/>
      <c r="E26" s="119"/>
      <c r="F26" s="52"/>
      <c r="G26" s="52"/>
      <c r="H26" s="87">
        <f t="shared" si="2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f t="shared" si="1"/>
        <v>0</v>
      </c>
      <c r="R26" s="93">
        <f t="shared" si="3"/>
        <v>0</v>
      </c>
    </row>
    <row r="27" spans="2:19" x14ac:dyDescent="0.25">
      <c r="B27" s="86">
        <v>17</v>
      </c>
      <c r="C27" s="117"/>
      <c r="D27" s="118"/>
      <c r="E27" s="119"/>
      <c r="F27" s="52"/>
      <c r="G27" s="52"/>
      <c r="H27" s="87">
        <f t="shared" si="2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f t="shared" si="1"/>
        <v>0</v>
      </c>
      <c r="R27" s="93">
        <f t="shared" si="3"/>
        <v>0</v>
      </c>
    </row>
    <row r="28" spans="2:19" ht="15.75" thickBot="1" x14ac:dyDescent="0.3">
      <c r="B28" s="86">
        <v>18</v>
      </c>
      <c r="C28" s="117"/>
      <c r="D28" s="118"/>
      <c r="E28" s="119"/>
      <c r="F28" s="52"/>
      <c r="G28" s="52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f>O28</f>
        <v>0</v>
      </c>
      <c r="R28" s="93">
        <f t="shared" si="3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281712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5"/>
      <c r="E31" s="116"/>
      <c r="F31" s="66"/>
      <c r="G31" s="67" t="s">
        <v>4</v>
      </c>
      <c r="H31" s="60"/>
      <c r="I31" s="68"/>
      <c r="J31" s="65">
        <f>J29-J30</f>
        <v>281712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53525.279999999999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335237.28000000003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topLeftCell="B1" zoomScaleNormal="100" workbookViewId="0">
      <pane ySplit="1" topLeftCell="A85" activePane="bottomLeft" state="frozen"/>
      <selection activeCell="B1" sqref="B1"/>
      <selection pane="bottomLeft" activeCell="B135" sqref="B13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5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735</v>
      </c>
      <c r="C47" t="s">
        <v>736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594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734</v>
      </c>
      <c r="C113" t="s">
        <v>733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738</v>
      </c>
      <c r="C148" t="s">
        <v>737</v>
      </c>
      <c r="M148" t="s">
        <v>568</v>
      </c>
    </row>
    <row r="149" spans="1:13" hidden="1" x14ac:dyDescent="0.25">
      <c r="A149">
        <v>151</v>
      </c>
      <c r="B149" s="30" t="s">
        <v>739</v>
      </c>
      <c r="C149" t="s">
        <v>740</v>
      </c>
      <c r="M149" t="s">
        <v>568</v>
      </c>
    </row>
    <row r="150" spans="1:13" hidden="1" x14ac:dyDescent="0.25">
      <c r="A150">
        <v>152</v>
      </c>
    </row>
    <row r="151" spans="1:13" hidden="1" x14ac:dyDescent="0.25">
      <c r="A151">
        <v>153</v>
      </c>
    </row>
    <row r="152" spans="1:13" hidden="1" x14ac:dyDescent="0.25">
      <c r="A152">
        <v>154</v>
      </c>
    </row>
    <row r="153" spans="1:13" hidden="1" x14ac:dyDescent="0.25">
      <c r="A153">
        <v>155</v>
      </c>
    </row>
    <row r="154" spans="1:13" hidden="1" x14ac:dyDescent="0.25">
      <c r="A154">
        <v>156</v>
      </c>
    </row>
    <row r="155" spans="1:13" hidden="1" x14ac:dyDescent="0.25">
      <c r="A155">
        <v>157</v>
      </c>
    </row>
    <row r="156" spans="1:13" hidden="1" x14ac:dyDescent="0.25">
      <c r="A156">
        <v>158</v>
      </c>
    </row>
    <row r="157" spans="1:13" hidden="1" x14ac:dyDescent="0.25">
      <c r="A157">
        <v>159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2015-05-11T19:31:49Z</cp:lastPrinted>
  <dcterms:created xsi:type="dcterms:W3CDTF">2013-07-12T05:01:37Z</dcterms:created>
  <dcterms:modified xsi:type="dcterms:W3CDTF">2015-05-15T18:38:09Z</dcterms:modified>
</cp:coreProperties>
</file>