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8" i="1"/>
  <c r="S18" i="1"/>
  <c r="S17" i="1"/>
  <c r="S16" i="1"/>
  <c r="S15" i="1"/>
  <c r="Q16" i="1"/>
  <c r="Q17" i="1"/>
  <c r="Q15" i="1"/>
  <c r="Q14" i="1"/>
  <c r="Q12" i="1"/>
  <c r="Q13" i="1" l="1"/>
  <c r="Q20" i="1" l="1"/>
  <c r="Q21" i="1"/>
  <c r="Q22" i="1"/>
  <c r="Q23" i="1"/>
  <c r="Q24" i="1"/>
  <c r="Q25" i="1"/>
  <c r="Q19" i="1"/>
  <c r="Q28" i="1"/>
  <c r="Q27" i="1"/>
  <c r="Q26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<sst xmlns="http://schemas.openxmlformats.org/spreadsheetml/2006/main" count="1068" uniqueCount="734">
  <si>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</si>
  <si>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</si>
  <si>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</si>
  <si>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</si>
  <si>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</si>
  <si>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</si>
  <si>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</si>
  <si>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</si>
  <si>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</si>
  <si>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</si>
  <si>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</si>
  <si>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</si>
  <si>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</si>
  <si>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</si>
  <si>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</si>
  <si>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</si>
  <si>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</si>
  <si>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</si>
  <si>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</si>
  <si>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</si>
  <si>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</si>
  <si>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</si>
  <si>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</si>
  <si>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</si>
  <si>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</si>
  <si>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</si>
  <si>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</si>
  <si>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</si>
  <si>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</si>
  <si>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</si>
  <si>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</si>
  <si>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</si>
  <si>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</si>
  <si>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</si>
  <si>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</si>
  <si>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</si>
  <si>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</si>
  <si>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</si>
  <si>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</si>
  <si>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</si>
  <si>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</si>
  <si>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</si>
  <si>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</si>
  <si>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</si>
  <si>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</si>
  <si>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</si>
  <si>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</si>
  <si>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</si>
  <si>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</si>
  <si>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</si>
  <si>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</si>
  <si>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</si>
  <si>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</si>
  <si>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</si>
  <si>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</si>
  <si>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</si>
  <si>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</si>
  <si>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</si>
  <si>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</si>
  <si>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</si>
  <si>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</si>
  <si>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</si>
  <si>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</si>
  <si>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</si>
  <si>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</si>
  <si>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</si>
  <si>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</si>
  <si>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</si>
  <si>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</si>
  <si>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</si>
  <si>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</si>
  <si>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</si>
  <si>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</si>
  <si>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</si>
  <si>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</si>
  <si>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</si>
  <si>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</si>
  <si>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</si>
  <si>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</si>
  <si>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</si>
  <si>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</si>
  <si>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</si>
  <si>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</si>
  <si>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</si>
  <si>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</si>
  <si>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</si>
  <si>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</si>
  <si>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</si>
  <si>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</si>
  <si>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</si>
  <si>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</si>
  <si>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</si>
  <si>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</si>
  <si>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</si>
  <si>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</si>
  <si>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</si>
  <si>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</si>
  <si>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</si>
  <si>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</si>
  <si>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</si>
  <si>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</si>
  <si>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</si>
  <si>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</si>
  <si>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</si>
  <si>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</si>
  <si>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</si>
  <si>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</si>
  <si>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</si>
  <si>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</si>
  <si>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</si>
  <si>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</si>
  <si>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</si>
  <si>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</si>
  <si>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</si>
  <si>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</si>
  <si>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</si>
  <si>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</si>
  <si>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</si>
  <si>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</si>
  <si>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</si>
  <si>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</si>
  <si>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</si>
  <si>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</si>
  <si>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</si>
  <si>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</si>
  <si>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</si>
  <si>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</si>
  <si>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</si>
  <si>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</si>
  <si>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</si>
  <si>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</si>
  <si>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</si>
  <si>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</si>
  <si>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</si>
  <si>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</si>
  <si>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</si>
  <si>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</si>
  <si>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</si>
  <si>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</si>
  <si>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</si>
  <si>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</si>
  <si>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</si>
  <si>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</si>
  <si>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</si>
  <si>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</si>
  <si>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</si>
  <si>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</si>
  <si>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</si>
  <si>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</si>
  <si>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</si>
  <si>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</si>
  <si>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</si>
  <si>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</si>
  <si>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</si>
  <si>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</si>
  <si>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</si>
  <si>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</si>
  <si>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</si>
  <si>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</si>
  <si>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</si>
  <si>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</si>
  <si>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</si>
  <si>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</si>
  <si>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</si>
  <si>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</si>
  <si>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</si>
  <si>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</si>
  <si>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</si>
  <si>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</si>
  <si>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</si>
  <si>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</si>
  <si>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</si>
  <si>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</si>
  <si>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</si>
  <si>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</si>
  <si>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</si>
  <si>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</si>
  <si>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</si>
  <si>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</si>
  <si>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</si>
  <si>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</si>
  <si>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</si>
  <si>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</si>
  <si>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</si>
  <si>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</si>
  <si>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</si>
  <si>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</si>
  <si>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</si>
  <si>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</si>
  <si>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</si>
  <si>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</si>
  <si>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</si>
  <si>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</si>
  <si>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</si>
  <si>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</si>
  <si>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</si>
  <si>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</si>
  <si>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</si>
  <si>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</si>
  <si>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</si>
  <si>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</si>
  <si>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</si>
  <si>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</si>
  <si>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</si>
  <si>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</si>
  <si>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</si>
  <si>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</si>
  <si>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</si>
  <si>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</si>
  <si>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</si>
  <si>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</si>
  <si>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</si>
  <si>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</si>
  <si>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</si>
  <si>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</si>
  <si>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</si>
  <si>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</si>
  <si>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</si>
  <si>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</si>
  <si>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</si>
  <si>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</si>
  <si>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</si>
  <si>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</si>
  <si>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</si>
  <si>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</si>
  <si>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</si>
  <si>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</si>
  <si>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</si>
  <si>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</si>
  <si>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</si>
  <si>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</si>
  <si>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</si>
  <si>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</si>
  <si>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</si>
  <si>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</si>
  <si>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</si>
  <si>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</si>
  <si>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</si>
  <si>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</si>
  <si>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</si>
  <si>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</si>
  <si>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</si>
  <si>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</si>
  <si>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</si>
  <si>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</si>
  <si>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</si>
  <si>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</si>
  <si>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</si>
  <si>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</si>
  <si>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</si>
  <si>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</si>
  <si>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</si>
  <si>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</si>
  <si>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</si>
  <si>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</si>
  <si>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</si>
  <si>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</si>
  <si>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</si>
  <si>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</si>
  <si>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</si>
  <si>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</si>
  <si>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</si>
  <si>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</si>
  <si>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</si>
  <si>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</si>
  <si>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</si>
  <si>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</si>
  <si>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</si>
  <si>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</si>
  <si>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</si>
  <si>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</si>
  <si>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</si>
  <si>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</si>
  <si>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</si>
  <si>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</si>
  <si>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</si>
  <si>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</si>
  <si>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</si>
  <si>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</si>
  <si>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</si>
  <si>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</si>
  <si>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</si>
  <si>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</si>
  <si>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</si>
  <si>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</si>
  <si>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</si>
  <si>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</si>
  <si>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</si>
  <si>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</si>
  <si>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</si>
  <si>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</si>
  <si>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</si>
  <si>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</si>
  <si>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</si>
  <si>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</si>
  <si>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</si>
  <si>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</si>
  <si>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</si>
  <si>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</si>
  <si>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</si>
  <si>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</si>
  <si>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</si>
  <si>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</si>
  <si>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</si>
  <si>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</si>
  <si>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</si>
  <si>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</si>
  <si>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</si>
  <si>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</si>
  <si>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</si>
  <si>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</si>
  <si>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</si>
  <si>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</si>
  <si>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</si>
  <si>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</si>
  <si>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</si>
  <si>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</si>
  <si>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</si>
  <si>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</si>
  <si>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</si>
  <si>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</si>
  <si>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</si>
  <si>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</si>
  <si>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</si>
  <si>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</si>
  <si>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</si>
  <si>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</si>
  <si>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</si>
  <si>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</si>
  <si>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</si>
  <si>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</si>
  <si>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</si>
  <si>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</si>
  <si>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</si>
  <si>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</si>
  <si>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</si>
  <si>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</si>
  <si>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</si>
  <si>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</si>
  <si>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</si>
  <si>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</si>
  <si>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</si>
  <si>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</si>
  <si>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</si>
  <si>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</si>
  <si>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</si>
  <si>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</si>
  <si>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</si>
  <si>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</si>
  <si>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</si>
  <si>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</si>
  <si>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</si>
  <si>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</si>
  <si>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</si>
  <si>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</si>
  <si>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</si>
  <si>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</si>
  <si>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</si>
  <si>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</si>
  <si>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</si>
  <si>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</si>
  <si>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</si>
  <si>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</si>
  <si>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</si>
  <si>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</si>
  <si>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</si>
  <si>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</si>
  <si>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</si>
  <si>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</si>
  <si>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</si>
  <si>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</si>
  <si>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</si>
  <si>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</si>
  <si>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</si>
  <si>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</si>
  <si>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</si>
  <si>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</si>
  <si>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</si>
  <si>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</si>
  <si>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</si>
  <si>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</si>
  <si>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</si>
  <si>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</si>
  <si>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</si>
  <si>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</si>
  <si>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</si>
  <si>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</si>
  <si>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</si>
  <si>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</si>
  <si>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</si>
  <si>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</si>
  <si>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</si>
  <si>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</si>
  <si>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</si>
  <si>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</si>
  <si>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</si>
  <si>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</si>
  <si>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</si>
  <si>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</si>
  <si>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</si>
  <si>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</si>
  <si>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</si>
  <si>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</si>
  <si>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</si>
  <si>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</si>
  <si>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</si>
  <si>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</si>
  <si>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</si>
  <si>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</si>
  <si>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</si>
  <si>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</si>
  <si>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</si>
  <si>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</si>
  <si>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</si>
  <si>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</si>
  <si>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</si>
  <si>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</si>
  <si>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</si>
  <si>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</si>
  <si>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</si>
  <si>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</si>
  <si>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</si>
  <si>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</si>
  <si>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</si>
  <si>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</si>
  <si>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</si>
  <si>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</si>
  <si>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</si>
  <si>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</si>
  <si>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</si>
  <si>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</si>
  <si>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</si>
  <si>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</si>
  <si>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</si>
  <si>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</si>
  <si>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</si>
  <si>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</si>
  <si>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</si>
  <si>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</si>
  <si>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</si>
  <si>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</si>
  <si>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</si>
  <si>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</si>
  <si>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</si>
  <si>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</si>
  <si>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</si>
  <si>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</si>
  <si>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</si>
  <si>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</si>
  <si>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</si>
  <si>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</si>
  <si>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</si>
  <si>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</si>
  <si>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</si>
  <si>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</si>
  <si>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</si>
  <si>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</si>
  <si>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</si>
  <si>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</si>
  <si>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</si>
  <si>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</si>
  <si>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</si>
  <si>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</si>
  <si>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</si>
  <si>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</si>
  <si>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</si>
  <si>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</si>
  <si>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</si>
  <si>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</si>
  <si>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</si>
  <si>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</si>
  <si>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</si>
  <si>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</si>
  <si>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</si>
  <si>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</si>
  <si>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</si>
  <si>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</si>
  <si>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</si>
  <si>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</si>
  <si>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</si>
  <si>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</si>
  <si>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</si>
  <si>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</si>
  <si>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</si>
  <si>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</si>
  <si>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</si>
  <si>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</si>
  <si>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</si>
  <si>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</si>
  <si>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</si>
  <si>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</si>
  <si>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</si>
  <si>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</si>
  <si>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</si>
  <si>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</si>
  <si>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</si>
  <si>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</si>
  <si>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</si>
  <si>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</si>
  <si>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</si>
  <si>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</si>
  <si>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</si>
  <si>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</si>
  <si>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</si>
  <si>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</si>
  <si>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</si>
  <si>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</si>
  <si>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</si>
  <si>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</si>
  <si>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</si>
  <si>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</si>
  <si>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</si>
  <si>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</si>
  <si>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</si>
  <si>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</si>
  <si>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</si>
  <si>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</si>
  <si>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</si>
  <si>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</si>
  <si>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</si>
  <si>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</si>
  <si>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</si>
  <si>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</si>
  <si>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</si>
  <si>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</si>
  <si>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</si>
  <si>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</si>
  <si>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</si>
  <si>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</si>
  <si>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</si>
  <si>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</si>
  <si>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</si>
  <si>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</si>
  <si>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</si>
  <si>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</si>
  <si>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</si>
  <si>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</si>
  <si>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</si>
  <si>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</si>
  <si>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</si>
  <si>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</si>
  <si>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</si>
  <si>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</si>
  <si>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</si>
  <si>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</si>
  <si>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</si>
  <si>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</si>
  <si>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</si>
  <si>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</si>
  <si>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</si>
  <si>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</si>
  <si>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</si>
  <si>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</si>
  <si>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</si>
  <si>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</si>
  <si>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</si>
  <si>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</si>
  <si>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</si>
  <si>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</si>
  <si>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</si>
  <si>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</si>
  <si>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</si>
  <si>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</si>
  <si>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</si>
  <si>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</si>
  <si>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</si>
  <si>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</si>
  <si>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</si>
  <si>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</si>
  <si>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</si>
  <si>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</si>
  <si>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</si>
  <si>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</si>
  <si>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</si>
  <si>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</si>
  <si>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</si>
  <si>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</si>
  <si>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</si>
  <si>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</si>
  <si>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</si>
  <si>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</si>
  <si>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</si>
  <si>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</si>
  <si>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</si>
  <si>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</si>
  <si>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</si>
  <si>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</si>
  <si>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</si>
  <si>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</si>
  <si>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</si>
  <si>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</si>
  <si>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</si>
  <si>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</si>
  <si>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</si>
  <si>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</si>
  <si>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</si>
  <si>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</si>
  <si>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</si>
  <si>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</si>
  <si>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</si>
  <si>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</si>
  <si>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</si>
  <si>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</si>
  <si>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</si>
  <si>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</si>
  <si>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</si>
  <si>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</si>
  <si>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</si>
  <si>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</si>
  <si>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</si>
  <si>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</si>
  <si>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</si>
  <si>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</si>
  <si>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</si>
  <si>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</si>
  <si>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</si>
  <si>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</si>
  <si>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</si>
  <si>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</si>
  <si>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</si>
  <si>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</si>
  <si>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</si>
  <si>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</si>
  <si>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</si>
  <si>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</si>
  <si>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</si>
  <si>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</si>
  <si>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</si>
  <si>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</si>
  <si>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</si>
  <si>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</si>
  <si>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</si>
  <si>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</si>
  <si>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</si>
  <si>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</si>
  <si>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</si>
  <si>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</si>
  <si>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</si>
  <si>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</si>
  <si>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</si>
  <si>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</si>
  <si>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</si>
  <si>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</si>
  <si>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</si>
  <si>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</si>
  <si>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</si>
  <si>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</si>
  <si>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</si>
  <si>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</si>
  <si>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</si>
  <si>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</si>
  <si>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</si>
  <si>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</si>
  <si>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</si>
  <si>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</si>
  <si>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</si>
  <si>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</si>
  <si>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</si>
  <si>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</si>
  <si>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</si>
  <si>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</si>
  <si>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</si>
  <si>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</si>
  <si>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</si>
  <si>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</si>
  <si>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</si>
  <si>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</si>
  <si>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</si>
  <si>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</si>
  <si>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</si>
  <si>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</si>
  <si>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</si>
  <si>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</si>
  <si>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</si>
  <si>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</si>
  <si>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</si>
  <si>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</si>
  <si>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</si>
  <si>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</si>
  <si>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</si>
  <si>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</si>
  <si>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</si>
  <si>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</si>
  <si>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</si>
  <si>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</si>
  <si>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</si>
  <si>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</si>
  <si>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</si>
  <si>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</si>
  <si>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</si>
  <si>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</si>
  <si>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</si>
  <si>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</si>
  <si>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</si>
  <si>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</si>
  <si>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</si>
  <si>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</si>
  <si>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</si>
  <si>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</si>
  <si>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</si>
  <si>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</si>
  <si>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</si>
  <si>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</si>
  <si>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</si>
  <si>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</si>
  <si>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</si>
  <si>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</si>
  <si>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</si>
  <si>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</si>
  <si>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</si>
  <si>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</si>
  <si>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</si>
  <si>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</si>
  <si>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</si>
  <si>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</si>
  <si>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</si>
  <si>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</si>
  <si>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</si>
  <si>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</si>
  <si>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</si>
  <si>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</si>
  <si>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</si>
  <si>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</si>
  <si>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</si>
  <si>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</si>
  <si>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</si>
  <si>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</si>
  <si>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</si>
  <si>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</si>
  <si>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</si>
  <si>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</si>
  <si>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</si>
  <si>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F.MAIPO</t>
  </si>
  <si>
    <t>MANGUERA COLA DE TIGRE C/ ACOPLES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</si>
</sst>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57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Q12" sqref="Q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2574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19" t="str">
        <f>VLOOKUP(D4,CLIENTES,4,FALSE)</f>
        <v>AV. Las Torres 6108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1" t="str">
        <f>VLOOKUP(D4,CLIENTES,5,FALSE)</f>
        <v>Peñalolen</v>
      </c>
      <c r="G6" s="121"/>
      <c r="H6" s="12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1" t="str">
        <f>VLOOKUP(D4,CLIENTES,6,FALSE)</f>
        <v>STGO</v>
      </c>
      <c r="G7" s="121"/>
      <c r="H7" s="121"/>
      <c r="I7" s="37" t="s">
        <v>24</v>
      </c>
      <c r="J7" s="41">
        <f>VLOOKUP(D4,CLIENTES,8,FALSE)</f>
        <v>0</v>
      </c>
    </row>
    <row r="8" spans="2:21" ht="15.75" thickBot="1" x14ac:dyDescent="0.3">
      <c r="B8" s="117" t="s">
        <v>26</v>
      </c>
      <c r="C8" s="118"/>
      <c r="D8" s="95" t="str">
        <f>VLOOKUP(D4,CLIENTES,7,FALSE)</f>
        <v>30 dias</v>
      </c>
      <c r="E8" s="37" t="s">
        <v>11</v>
      </c>
      <c r="F8" s="121" t="str">
        <f>VLOOKUP(D4,CLIENTES,12,FALSE)</f>
        <v>Jaime Guzman</v>
      </c>
      <c r="G8" s="121"/>
      <c r="H8" s="121"/>
      <c r="I8" s="37" t="s">
        <v>14</v>
      </c>
      <c r="J8" s="42">
        <f ca="1">TODAY()</f>
        <v>42122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1" t="s">
        <v>22</v>
      </c>
      <c r="D10" s="112"/>
      <c r="E10" s="11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 t="s">
        <v>732</v>
      </c>
      <c r="T10" s="78"/>
      <c r="U10" s="78"/>
    </row>
    <row r="11" spans="2:21" ht="15" customHeight="1" x14ac:dyDescent="0.25">
      <c r="B11" s="106">
        <v>1</v>
      </c>
      <c r="C11" s="114" t="s">
        <v>733</v>
      </c>
      <c r="D11" s="115"/>
      <c r="E11" s="116"/>
      <c r="F11" s="107">
        <v>1</v>
      </c>
      <c r="G11" s="107" t="s">
        <v>21</v>
      </c>
      <c r="H11" s="108">
        <f>VLOOKUP(B11,COTIZADO,8,FALSE)</f>
        <v>135601</v>
      </c>
      <c r="I11" s="109">
        <v>0</v>
      </c>
      <c r="J11" s="110">
        <f t="shared" ref="J11:J28" si="0">F11*H11*(1-I11/100)</f>
        <v>135601</v>
      </c>
      <c r="K11" s="28">
        <v>1</v>
      </c>
      <c r="L11" s="99">
        <v>135601</v>
      </c>
      <c r="M11" s="99"/>
      <c r="N11" s="100"/>
      <c r="P11" s="91">
        <v>1</v>
      </c>
      <c r="Q11" s="92">
        <f>L11</f>
        <v>135601</v>
      </c>
      <c r="R11" s="93">
        <f>Q11*P11</f>
        <v>135601</v>
      </c>
    </row>
    <row r="12" spans="2:21" ht="15" customHeight="1" x14ac:dyDescent="0.25">
      <c r="B12" s="86">
        <v>2</v>
      </c>
      <c r="C12" s="114"/>
      <c r="D12" s="115"/>
      <c r="E12" s="116"/>
      <c r="F12" s="52"/>
      <c r="G12" s="52"/>
      <c r="H12" s="87">
        <f t="shared" ref="H12:H28" si="1">VLOOKUP(B12,COTIZADO,8,FALSE)</f>
        <v>0</v>
      </c>
      <c r="I12" s="88">
        <v>0</v>
      </c>
      <c r="J12" s="89">
        <f t="shared" si="0"/>
        <v>0</v>
      </c>
      <c r="K12" s="28">
        <v>2</v>
      </c>
      <c r="L12" s="99"/>
      <c r="M12" s="99"/>
      <c r="O12" s="100"/>
      <c r="P12" s="91">
        <v>1.5</v>
      </c>
      <c r="Q12" s="92">
        <f>M12</f>
        <v>0</v>
      </c>
      <c r="R12" s="93">
        <f t="shared" ref="R12:R28" si="2">Q12*P12</f>
        <v>0</v>
      </c>
    </row>
    <row r="13" spans="2:21" ht="15" customHeight="1" x14ac:dyDescent="0.25">
      <c r="B13" s="86">
        <v>3</v>
      </c>
      <c r="C13" s="114"/>
      <c r="D13" s="115"/>
      <c r="E13" s="116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1.5</v>
      </c>
      <c r="Q13" s="92">
        <f>M13</f>
        <v>0</v>
      </c>
      <c r="R13" s="93">
        <f t="shared" si="2"/>
        <v>0</v>
      </c>
    </row>
    <row r="14" spans="2:21" x14ac:dyDescent="0.25">
      <c r="B14" s="86">
        <v>4</v>
      </c>
      <c r="C14" s="114"/>
      <c r="D14" s="115"/>
      <c r="E14" s="116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O14" s="100"/>
      <c r="P14" s="91">
        <v>1.5</v>
      </c>
      <c r="Q14" s="92">
        <f>N14</f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4"/>
      <c r="D15" s="115"/>
      <c r="E15" s="116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84"/>
      <c r="N15" s="84"/>
      <c r="O15" s="100"/>
      <c r="P15" s="91">
        <v>1.5</v>
      </c>
      <c r="Q15" s="92">
        <f>O15</f>
        <v>0</v>
      </c>
      <c r="R15" s="94">
        <f t="shared" si="2"/>
        <v>0</v>
      </c>
      <c r="S15" s="84">
        <f>590/1.19</f>
        <v>495.79831932773112</v>
      </c>
    </row>
    <row r="16" spans="2:21" x14ac:dyDescent="0.25">
      <c r="B16" s="86">
        <v>6</v>
      </c>
      <c r="C16" s="114"/>
      <c r="D16" s="115"/>
      <c r="E16" s="116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M16" s="99"/>
      <c r="O16" s="100"/>
      <c r="P16" s="91">
        <v>1.5</v>
      </c>
      <c r="Q16" s="92">
        <f t="shared" ref="Q16:Q17" si="3">O16</f>
        <v>0</v>
      </c>
      <c r="R16" s="93">
        <f t="shared" si="2"/>
        <v>0</v>
      </c>
      <c r="S16" s="84">
        <f>690/1.19</f>
        <v>579.83193277310932</v>
      </c>
    </row>
    <row r="17" spans="2:19" x14ac:dyDescent="0.25">
      <c r="B17" s="86">
        <v>7</v>
      </c>
      <c r="C17" s="114"/>
      <c r="D17" s="115"/>
      <c r="E17" s="116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1.5</v>
      </c>
      <c r="Q17" s="92">
        <f t="shared" si="3"/>
        <v>0</v>
      </c>
      <c r="R17" s="93">
        <f t="shared" si="2"/>
        <v>0</v>
      </c>
      <c r="S17" s="84">
        <f>530/1.19</f>
        <v>445.37815126050424</v>
      </c>
    </row>
    <row r="18" spans="2:19" s="20" customFormat="1" x14ac:dyDescent="0.25">
      <c r="B18" s="86">
        <v>8</v>
      </c>
      <c r="C18" s="114"/>
      <c r="D18" s="115"/>
      <c r="E18" s="116"/>
      <c r="F18" s="52"/>
      <c r="G18" s="52"/>
      <c r="H18" s="87">
        <f>R18</f>
        <v>3768.90756302521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>S18</f>
        <v>2512.6050420168067</v>
      </c>
      <c r="R18" s="94">
        <f t="shared" si="2"/>
        <v>3768.90756302521</v>
      </c>
      <c r="S18" s="84">
        <f>2990/1.19</f>
        <v>2512.6050420168067</v>
      </c>
    </row>
    <row r="19" spans="2:19" x14ac:dyDescent="0.25">
      <c r="B19" s="86">
        <v>9</v>
      </c>
      <c r="C19" s="114"/>
      <c r="D19" s="115"/>
      <c r="E19" s="116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>N19</f>
        <v>0</v>
      </c>
      <c r="R19" s="93">
        <f t="shared" si="2"/>
        <v>0</v>
      </c>
    </row>
    <row r="20" spans="2:19" x14ac:dyDescent="0.25">
      <c r="B20" s="86">
        <v>10</v>
      </c>
      <c r="C20" s="114"/>
      <c r="D20" s="115"/>
      <c r="E20" s="116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ref="Q20:Q25" si="4">N20</f>
        <v>0</v>
      </c>
      <c r="R20" s="93">
        <f t="shared" si="2"/>
        <v>0</v>
      </c>
    </row>
    <row r="21" spans="2:19" x14ac:dyDescent="0.25">
      <c r="B21" s="86">
        <v>11</v>
      </c>
      <c r="C21" s="114"/>
      <c r="D21" s="115"/>
      <c r="E21" s="116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si="4"/>
        <v>0</v>
      </c>
      <c r="R21" s="93">
        <f t="shared" si="2"/>
        <v>0</v>
      </c>
    </row>
    <row r="22" spans="2:19" x14ac:dyDescent="0.25">
      <c r="B22" s="86">
        <v>12</v>
      </c>
      <c r="C22" s="114"/>
      <c r="D22" s="115"/>
      <c r="E22" s="116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 t="shared" si="4"/>
        <v>0</v>
      </c>
      <c r="R22" s="93">
        <f t="shared" si="2"/>
        <v>0</v>
      </c>
    </row>
    <row r="23" spans="2:19" x14ac:dyDescent="0.25">
      <c r="B23" s="86">
        <v>13</v>
      </c>
      <c r="C23" s="114"/>
      <c r="D23" s="115"/>
      <c r="E23" s="116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1.5</v>
      </c>
      <c r="Q23" s="92">
        <f t="shared" si="4"/>
        <v>0</v>
      </c>
      <c r="R23" s="93">
        <f t="shared" si="2"/>
        <v>0</v>
      </c>
    </row>
    <row r="24" spans="2:19" x14ac:dyDescent="0.25">
      <c r="B24" s="86">
        <v>14</v>
      </c>
      <c r="C24" s="114"/>
      <c r="D24" s="115"/>
      <c r="E24" s="116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si="4"/>
        <v>0</v>
      </c>
      <c r="R24" s="93">
        <f t="shared" si="2"/>
        <v>0</v>
      </c>
    </row>
    <row r="25" spans="2:19" x14ac:dyDescent="0.25">
      <c r="B25" s="86">
        <v>15</v>
      </c>
      <c r="C25" s="114"/>
      <c r="D25" s="115"/>
      <c r="E25" s="116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4"/>
      <c r="D26" s="115"/>
      <c r="E26" s="116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>O26</f>
        <v>0</v>
      </c>
      <c r="R26" s="93">
        <f t="shared" si="2"/>
        <v>0</v>
      </c>
    </row>
    <row r="27" spans="2:19" x14ac:dyDescent="0.25">
      <c r="B27" s="86">
        <v>17</v>
      </c>
      <c r="C27" s="114"/>
      <c r="D27" s="115"/>
      <c r="E27" s="116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>O27</f>
        <v>0</v>
      </c>
      <c r="R27" s="93">
        <f t="shared" si="2"/>
        <v>0</v>
      </c>
    </row>
    <row r="28" spans="2:19" ht="15.75" thickBot="1" x14ac:dyDescent="0.3">
      <c r="B28" s="86">
        <v>18</v>
      </c>
      <c r="C28" s="114"/>
      <c r="D28" s="115"/>
      <c r="E28" s="116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f>O28</f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135601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22"/>
      <c r="E31" s="118"/>
      <c r="F31" s="66"/>
      <c r="G31" s="67" t="s">
        <v>4</v>
      </c>
      <c r="H31" s="60"/>
      <c r="I31" s="68"/>
      <c r="J31" s="65">
        <f>J29-J30</f>
        <v>135601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25764.19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161365.19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35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  <c r="M141" t="s">
        <v>568</v>
      </c>
    </row>
    <row r="142" spans="1:13" hidden="1" x14ac:dyDescent="0.25">
      <c r="A142">
        <v>144</v>
      </c>
      <c r="B142" s="30" t="s">
        <v>718</v>
      </c>
      <c r="C142" t="s">
        <v>719</v>
      </c>
      <c r="M142" t="s">
        <v>568</v>
      </c>
    </row>
    <row r="143" spans="1:13" hidden="1" x14ac:dyDescent="0.25">
      <c r="A143">
        <v>145</v>
      </c>
      <c r="B143" s="30" t="s">
        <v>720</v>
      </c>
      <c r="C143" t="s">
        <v>721</v>
      </c>
      <c r="D143" t="s">
        <v>726</v>
      </c>
      <c r="E143" t="s">
        <v>727</v>
      </c>
      <c r="F143" t="s">
        <v>728</v>
      </c>
      <c r="G143" t="s">
        <v>31</v>
      </c>
      <c r="I143" t="s">
        <v>722</v>
      </c>
      <c r="M143" t="s">
        <v>568</v>
      </c>
    </row>
    <row r="144" spans="1:13" hidden="1" x14ac:dyDescent="0.25">
      <c r="A144">
        <v>146</v>
      </c>
      <c r="B144" s="30" t="s">
        <v>723</v>
      </c>
      <c r="C144" t="s">
        <v>724</v>
      </c>
      <c r="I144" t="s">
        <v>725</v>
      </c>
      <c r="M144" t="s">
        <v>568</v>
      </c>
    </row>
    <row r="145" spans="1:13" hidden="1" x14ac:dyDescent="0.25">
      <c r="A145">
        <v>147</v>
      </c>
      <c r="B145" s="30" t="s">
        <v>729</v>
      </c>
      <c r="C145" t="s">
        <v>730</v>
      </c>
      <c r="I145" t="s">
        <v>731</v>
      </c>
      <c r="M145" t="s">
        <v>568</v>
      </c>
    </row>
    <row r="146" spans="1:13" hidden="1" x14ac:dyDescent="0.25">
      <c r="A146">
        <v>148</v>
      </c>
    </row>
    <row r="147" spans="1:13" hidden="1" x14ac:dyDescent="0.25">
      <c r="A147">
        <v>149</v>
      </c>
    </row>
    <row r="148" spans="1:13" hidden="1" x14ac:dyDescent="0.25">
      <c r="A148">
        <v>150</v>
      </c>
    </row>
    <row r="149" spans="1:13" hidden="1" x14ac:dyDescent="0.25">
      <c r="A149">
        <v>151</v>
      </c>
    </row>
    <row r="150" spans="1:13" hidden="1" x14ac:dyDescent="0.25">
      <c r="A150">
        <v>152</v>
      </c>
    </row>
    <row r="151" spans="1:13" hidden="1" x14ac:dyDescent="0.25">
      <c r="A151">
        <v>153</v>
      </c>
    </row>
    <row r="152" spans="1:13" hidden="1" x14ac:dyDescent="0.25">
      <c r="A152">
        <v>154</v>
      </c>
    </row>
    <row r="153" spans="1:13" hidden="1" x14ac:dyDescent="0.25">
      <c r="A153">
        <v>155</v>
      </c>
    </row>
    <row r="154" spans="1:13" hidden="1" x14ac:dyDescent="0.25">
      <c r="A154">
        <v>156</v>
      </c>
    </row>
    <row r="155" spans="1:13" hidden="1" x14ac:dyDescent="0.25">
      <c r="A155">
        <v>157</v>
      </c>
    </row>
    <row r="156" spans="1:13" hidden="1" x14ac:dyDescent="0.25">
      <c r="A156">
        <v>158</v>
      </c>
    </row>
    <row r="157" spans="1:13" hidden="1" x14ac:dyDescent="0.25">
      <c r="A157">
        <v>159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2015-04-28T20:47:02Z</cp:lastPrinted>
  <dcterms:created xsi:type="dcterms:W3CDTF">2013-07-12T05:01:37Z</dcterms:created>
  <dcterms:modified xsi:type="dcterms:W3CDTF">2015-04-28T20:49:10Z</dcterms:modified>
</cp:coreProperties>
</file>