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48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'COTIZACION'!$B$1:$J$37</definedName>
    <definedName name="CLIENTES">'CLIENTES'!$B$2:$M$201</definedName>
    <definedName name="COTIZADO" comment="VALORES COTIZADOS A PROVEEDORES">'COTIZACION'!$K$10:$R$32</definedName>
    <definedName name="VENTAFINAL" comment="PRECIO OFERTADO A CLIENTE">'COTIZACION'!$R$11:$R$32</definedName>
    <definedName name="Z_E08BD4BD_63D8_41E6_9AED_1C81DE76C4C8_.wvu.PrintArea" localSheetId="0" hidden="1">'COTIZACION'!$B$1:$J$37</definedName>
  </definedNames>
  <calcPr fullCalcOnLoad="1"/>
</workbook>
</file>

<file path=xl/sharedStrings.xml><?xml version="1.0" encoding="utf-8"?>
<sst xmlns="http://schemas.openxmlformats.org/spreadsheetml/2006/main" count="809" uniqueCount="583">
  <si>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</si>
  <si>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</si>
  <si>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</si>
  <si>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</si>
  <si>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</si>
  <si>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</si>
  <si>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</si>
  <si>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</si>
  <si>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</si>
  <si>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</si>
  <si>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</si>
  <si>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</si>
  <si>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</si>
  <si>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</si>
  <si>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</si>
  <si>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</si>
  <si>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</si>
  <si>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</si>
  <si>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</si>
  <si>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</si>
  <si>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</si>
  <si>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</si>
  <si>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</si>
  <si>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</si>
  <si>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</si>
  <si>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</si>
  <si>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</si>
  <si>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</si>
  <si>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</si>
  <si>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</si>
  <si>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</si>
  <si>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</si>
  <si>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</si>
  <si>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</si>
  <si>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</si>
  <si>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</si>
  <si>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</si>
  <si>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</si>
  <si>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</si>
  <si>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</si>
  <si>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</si>
  <si>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</si>
  <si>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</si>
  <si>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</si>
  <si>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</si>
  <si>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</si>
  <si>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</si>
  <si>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</si>
  <si>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</si>
  <si>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</si>
  <si>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</si>
  <si>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</si>
  <si>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</si>
  <si>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</si>
  <si>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</si>
  <si>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</si>
  <si>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</si>
  <si>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</si>
  <si>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</si>
  <si>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</si>
  <si>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</si>
  <si>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</si>
  <si>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</si>
  <si>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</si>
  <si>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</si>
  <si>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</si>
  <si>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</si>
  <si>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</si>
  <si>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</si>
  <si>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</si>
  <si>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</si>
  <si>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</si>
  <si>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</si>
  <si>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</si>
  <si>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</si>
  <si>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</si>
  <si>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</si>
  <si>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</si>
  <si>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</si>
  <si>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</si>
  <si>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</si>
  <si>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</si>
  <si>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</si>
  <si>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</si>
  <si>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</si>
  <si>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</si>
  <si>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</si>
  <si>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</si>
  <si>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</si>
  <si>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</si>
  <si>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</si>
  <si>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</si>
  <si>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</si>
  <si>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</si>
  <si>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</si>
  <si>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</si>
  <si>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</si>
  <si>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</si>
  <si>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</si>
  <si>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</si>
  <si>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</si>
  <si>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</si>
  <si>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</si>
  <si>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</si>
  <si>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</si>
  <si>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</si>
  <si>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</si>
  <si>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</si>
  <si>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</si>
  <si>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</si>
  <si>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</si>
  <si>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</si>
  <si>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</si>
  <si>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</si>
  <si>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</si>
  <si>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</si>
  <si>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</si>
  <si>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</si>
  <si>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</si>
  <si>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</si>
  <si>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</si>
  <si>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</si>
  <si>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</si>
  <si>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</si>
  <si>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</si>
  <si>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</si>
  <si>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</si>
  <si>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</si>
  <si>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</si>
  <si>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</si>
  <si>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</si>
  <si>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</si>
  <si>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</si>
  <si>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</si>
  <si>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</si>
  <si>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</si>
  <si>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</si>
  <si>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</si>
  <si>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</si>
  <si>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</si>
  <si>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</si>
  <si>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</si>
  <si>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</si>
  <si>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</si>
  <si>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</si>
  <si>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</si>
  <si>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</si>
  <si>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</si>
  <si>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</si>
  <si>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</si>
  <si>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</si>
  <si>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</si>
  <si>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</si>
  <si>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</si>
  <si>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</si>
  <si>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</si>
  <si>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</si>
  <si>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</si>
  <si>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</si>
  <si>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</si>
  <si>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</si>
  <si>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</si>
  <si>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</si>
  <si>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</si>
  <si>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</si>
  <si>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</si>
  <si>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</si>
  <si>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</si>
  <si>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</si>
  <si>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</si>
  <si>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</si>
  <si>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</si>
  <si>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</si>
  <si>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</si>
  <si>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</si>
  <si>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</si>
  <si>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</si>
  <si>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</si>
  <si>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</si>
  <si>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</si>
  <si>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</si>
  <si>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</si>
  <si>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</si>
  <si>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</si>
  <si>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</si>
  <si>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</si>
  <si>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</si>
  <si>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</si>
  <si>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</si>
  <si>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</si>
  <si>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</si>
  <si>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</si>
  <si>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</si>
  <si>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</si>
  <si>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</si>
  <si>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</si>
  <si>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</si>
  <si>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</si>
  <si>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</si>
  <si>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</si>
  <si>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</si>
  <si>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</si>
  <si>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</si>
  <si>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</si>
  <si>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</si>
  <si>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</si>
  <si>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</si>
  <si>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</si>
  <si>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</si>
  <si>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</si>
  <si>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</si>
  <si>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</si>
  <si>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</si>
  <si>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</si>
  <si>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</si>
  <si>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</si>
  <si>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</si>
  <si>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</si>
  <si>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</si>
  <si>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</si>
  <si>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</si>
  <si>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</si>
  <si>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</si>
  <si>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</si>
  <si>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</si>
  <si>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</si>
  <si>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</si>
  <si>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</si>
  <si>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</si>
  <si>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</si>
  <si>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</si>
  <si>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</si>
  <si>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</si>
  <si>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</si>
  <si>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</si>
  <si>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</si>
  <si>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</si>
  <si>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</si>
  <si>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</si>
  <si>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</si>
  <si>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</si>
  <si>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</si>
  <si>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</si>
  <si>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</si>
  <si>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</si>
  <si>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</si>
  <si>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</si>
  <si>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</si>
  <si>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</si>
  <si>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</si>
  <si>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</si>
  <si>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</si>
  <si>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</si>
  <si>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</si>
  <si>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</si>
  <si>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</si>
  <si>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</si>
  <si>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</si>
  <si>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</si>
  <si>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</si>
  <si>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</si>
  <si>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</si>
  <si>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</si>
  <si>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</si>
  <si>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</si>
  <si>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</si>
  <si>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</si>
  <si>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</si>
  <si>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</si>
  <si>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</si>
  <si>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</si>
  <si>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</si>
  <si>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</si>
  <si>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</si>
  <si>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</si>
  <si>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</si>
  <si>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</si>
  <si>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</si>
  <si>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</si>
  <si>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</si>
  <si>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</si>
  <si>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</si>
  <si>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</si>
  <si>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</si>
  <si>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</si>
  <si>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</si>
  <si>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</si>
  <si>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</si>
  <si>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</si>
  <si>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</si>
  <si>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</si>
  <si>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</si>
  <si>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</si>
  <si>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</si>
  <si>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</si>
  <si>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</si>
  <si>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</si>
  <si>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</si>
  <si>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</si>
  <si>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</si>
  <si>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</si>
  <si>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</si>
  <si>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</si>
  <si>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</si>
  <si>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</si>
  <si>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</si>
  <si>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</si>
  <si>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</si>
  <si>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</si>
  <si>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</si>
  <si>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</si>
  <si>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</si>
  <si>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</si>
  <si>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</si>
  <si>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</si>
  <si>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</si>
  <si>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</si>
  <si>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</si>
  <si>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</si>
  <si>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</si>
  <si>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</si>
  <si>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</si>
  <si>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</si>
  <si>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</si>
  <si>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</si>
  <si>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</si>
  <si>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</si>
  <si>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</si>
  <si>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</si>
  <si>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</si>
  <si>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</si>
  <si>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</si>
  <si>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</si>
  <si>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</si>
  <si>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</si>
  <si>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</si>
  <si>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</si>
  <si>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</si>
  <si>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</si>
  <si>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</si>
  <si>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</si>
  <si>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</si>
  <si>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</si>
  <si>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</si>
  <si>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</si>
  <si>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</si>
  <si>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</si>
  <si>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</si>
  <si>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</si>
  <si>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</si>
  <si>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</si>
  <si>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</si>
  <si>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</si>
  <si>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</si>
  <si>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</si>
  <si>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</si>
  <si>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</si>
  <si>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</si>
  <si>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</si>
  <si>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</si>
  <si>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</si>
  <si>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</si>
  <si>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</si>
  <si>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</si>
  <si>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</si>
  <si>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</si>
  <si>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</si>
  <si>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</si>
  <si>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</si>
  <si>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</si>
  <si>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</si>
  <si>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</si>
  <si>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</si>
  <si>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</si>
  <si>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</si>
  <si>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</si>
  <si>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</si>
  <si>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</si>
  <si>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</si>
  <si>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</si>
  <si>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</si>
  <si>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</si>
  <si>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</si>
  <si>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</si>
  <si>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</si>
  <si>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</si>
  <si>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</si>
  <si>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</si>
  <si>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</si>
  <si>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</si>
  <si>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</si>
  <si>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</si>
  <si>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</si>
  <si>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</si>
  <si>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</si>
  <si>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</si>
  <si>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</si>
  <si>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</si>
  <si>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</si>
  <si>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</si>
  <si>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</si>
  <si>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</si>
  <si>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</si>
  <si>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</si>
  <si>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</si>
  <si>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</si>
  <si>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</si>
  <si>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</si>
  <si>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</si>
  <si>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</si>
  <si>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</si>
  <si>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</si>
  <si>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</si>
  <si>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</si>
  <si>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</si>
  <si>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</si>
  <si>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</si>
  <si>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</si>
  <si>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</si>
  <si>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</si>
  <si>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</si>
  <si>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</si>
  <si>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</si>
  <si>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</si>
  <si>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</si>
  <si>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</si>
  <si>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</si>
  <si>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</si>
  <si>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</si>
  <si>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</si>
  <si>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</si>
  <si>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</si>
  <si>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</si>
  <si>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</si>
  <si>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</si>
  <si>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</si>
  <si>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</si>
  <si>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</si>
  <si>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</si>
  <si>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</si>
  <si>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</si>
  <si>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</si>
  <si>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</si>
  <si>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</si>
  <si>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</si>
  <si>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</si>
  <si>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</si>
  <si>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</si>
  <si>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</si>
  <si>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</si>
  <si>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</si>
  <si>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</si>
  <si>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</si>
  <si>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</si>
  <si>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</si>
  <si>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</si>
  <si>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</si>
  <si>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</si>
  <si>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</si>
  <si>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</si>
  <si>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</si>
  <si>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</si>
  <si>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</si>
  <si>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</si>
  <si>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</si>
  <si>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</si>
  <si>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</si>
  <si>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</si>
  <si>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</si>
  <si>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</si>
  <si>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</si>
  <si>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</si>
  <si>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</si>
  <si>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</si>
  <si>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</si>
  <si>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</si>
  <si>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</si>
  <si>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</si>
  <si>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</si>
  <si>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</si>
  <si>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</si>
  <si>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</si>
  <si>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</si>
  <si>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</si>
  <si>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</si>
  <si>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</si>
  <si>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</si>
  <si>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</si>
  <si>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</si>
  <si>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</si>
  <si>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</si>
  <si>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</si>
  <si>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</si>
  <si>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</si>
  <si>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</si>
  <si>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</si>
  <si>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</si>
  <si>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</si>
  <si>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</si>
  <si>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</si>
  <si>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</si>
  <si>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</si>
  <si>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</si>
  <si>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</si>
  <si>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</si>
  <si>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</si>
  <si>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</si>
  <si>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</si>
  <si>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</si>
  <si>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</si>
  <si>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</si>
  <si>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</si>
  <si>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</si>
  <si>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</si>
  <si>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</si>
  <si>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</si>
  <si>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</si>
  <si>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</si>
  <si>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</si>
  <si>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</si>
  <si>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</si>
  <si>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</si>
  <si>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</si>
  <si>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</si>
  <si>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</si>
  <si>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</si>
  <si>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</si>
  <si>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</si>
  <si>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</si>
  <si>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</si>
  <si>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</si>
  <si>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</si>
  <si>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</si>
  <si>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</si>
  <si>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</si>
  <si>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</si>
  <si>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</si>
  <si>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</si>
  <si>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</si>
  <si>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</si>
  <si>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</si>
  <si>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</si>
  <si>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</si>
  <si>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</si>
  <si>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</si>
  <si>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</si>
  <si>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</si>
  <si>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</si>
  <si>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</si>
  <si>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</si>
  <si>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</si>
  <si>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</si>
  <si>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</si>
  <si>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</si>
  <si>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</si>
  <si>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</si>
  <si>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</si>
  <si>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</si>
  <si>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</si>
  <si>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</si>
  <si>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</si>
  <si>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</si>
  <si>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</si>
  <si>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</si>
  <si>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</si>
  <si>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</si>
  <si>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</si>
  <si>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</si>
  <si>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</si>
  <si>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</si>
  <si>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</si>
  <si>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</si>
  <si>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Pablo Rozas</t>
  </si>
  <si>
    <t>TRAVERSO</t>
  </si>
  <si>
    <t>CRIVERA</t>
  </si>
  <si>
    <t>30 DÍAS</t>
  </si>
  <si>
    <t>LA CISTERNA</t>
  </si>
  <si>
    <t>Jorge Venegas</t>
  </si>
  <si>
    <t>96.606.780-2</t>
  </si>
  <si>
    <t>TRAVERSO S.A</t>
  </si>
  <si>
    <t>PEREZ OSSA 42, EX CAMINO LA VARA</t>
  </si>
  <si>
    <t>MANGUERA DE VAPOR DE 3/4"</t>
  </si>
  <si>
    <t>M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</si>
</sst>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  <numFmt numFmtId="172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6"/>
      <color indexed="9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  <font>
      <sz val="6"/>
      <color theme="0"/>
      <name val="Calibri"/>
      <family val="2"/>
    </font>
    <font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164" fontId="8" fillId="33" borderId="15" xfId="0" applyNumberFormat="1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8" fillId="33" borderId="25" xfId="0" applyFont="1" applyFill="1" applyBorder="1" applyAlignment="1" applyProtection="1">
      <alignment/>
      <protection locked="0"/>
    </xf>
    <xf numFmtId="164" fontId="8" fillId="33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 horizontal="right" vertical="center"/>
      <protection locked="0"/>
    </xf>
    <xf numFmtId="0" fontId="7" fillId="33" borderId="11" xfId="0" applyFont="1" applyFill="1" applyBorder="1" applyAlignment="1" applyProtection="1">
      <alignment horizontal="right" vertical="center"/>
      <protection locked="0"/>
    </xf>
    <xf numFmtId="0" fontId="7" fillId="33" borderId="29" xfId="0" applyFont="1" applyFill="1" applyBorder="1" applyAlignment="1" applyProtection="1">
      <alignment horizontal="right"/>
      <protection locked="0"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9" fontId="7" fillId="33" borderId="31" xfId="0" applyNumberFormat="1" applyFont="1" applyFill="1" applyBorder="1" applyAlignment="1" applyProtection="1">
      <alignment horizontal="right" vertical="center"/>
      <protection locked="0"/>
    </xf>
    <xf numFmtId="9" fontId="7" fillId="33" borderId="0" xfId="0" applyNumberFormat="1" applyFont="1" applyFill="1" applyBorder="1" applyAlignment="1" applyProtection="1">
      <alignment horizontal="right" vertical="center"/>
      <protection locked="0"/>
    </xf>
    <xf numFmtId="9" fontId="7" fillId="33" borderId="19" xfId="0" applyNumberFormat="1" applyFont="1" applyFill="1" applyBorder="1" applyAlignment="1" applyProtection="1">
      <alignment horizontal="center" vertical="center"/>
      <protection locked="0"/>
    </xf>
    <xf numFmtId="1" fontId="7" fillId="33" borderId="32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 locked="0"/>
    </xf>
    <xf numFmtId="0" fontId="7" fillId="33" borderId="31" xfId="0" applyFont="1" applyFill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0" fontId="7" fillId="33" borderId="26" xfId="0" applyFont="1" applyFill="1" applyBorder="1" applyAlignment="1" applyProtection="1">
      <alignment/>
      <protection locked="0"/>
    </xf>
    <xf numFmtId="0" fontId="7" fillId="33" borderId="33" xfId="0" applyFont="1" applyFill="1" applyBorder="1" applyAlignment="1" applyProtection="1">
      <alignment horizontal="right" vertical="center"/>
      <protection locked="0"/>
    </xf>
    <xf numFmtId="0" fontId="7" fillId="33" borderId="25" xfId="0" applyFont="1" applyFill="1" applyBorder="1" applyAlignment="1" applyProtection="1">
      <alignment horizontal="right" vertical="center"/>
      <protection locked="0"/>
    </xf>
    <xf numFmtId="0" fontId="7" fillId="33" borderId="34" xfId="0" applyFont="1" applyFill="1" applyBorder="1" applyAlignment="1" applyProtection="1">
      <alignment horizontal="right"/>
      <protection locked="0"/>
    </xf>
    <xf numFmtId="1" fontId="7" fillId="33" borderId="35" xfId="0" applyNumberFormat="1" applyFont="1" applyFill="1" applyBorder="1" applyAlignment="1" applyProtection="1">
      <alignment horizontal="center"/>
      <protection/>
    </xf>
    <xf numFmtId="165" fontId="10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33" borderId="36" xfId="0" applyNumberFormat="1" applyFont="1" applyFill="1" applyBorder="1" applyAlignment="1" applyProtection="1">
      <alignment horizontal="center"/>
      <protection/>
    </xf>
    <xf numFmtId="166" fontId="7" fillId="33" borderId="37" xfId="0" applyNumberFormat="1" applyFont="1" applyFill="1" applyBorder="1" applyAlignment="1" applyProtection="1">
      <alignment horizontal="center"/>
      <protection/>
    </xf>
    <xf numFmtId="0" fontId="40" fillId="0" borderId="0" xfId="45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8" fillId="33" borderId="15" xfId="45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166" fontId="11" fillId="33" borderId="36" xfId="0" applyNumberFormat="1" applyFont="1" applyFill="1" applyBorder="1" applyAlignment="1" applyProtection="1">
      <alignment horizontal="center"/>
      <protection/>
    </xf>
    <xf numFmtId="4" fontId="6" fillId="0" borderId="21" xfId="0" applyNumberFormat="1" applyFont="1" applyBorder="1" applyAlignment="1" applyProtection="1">
      <alignment/>
      <protection/>
    </xf>
    <xf numFmtId="0" fontId="12" fillId="33" borderId="14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9" fillId="33" borderId="37" xfId="0" applyFont="1" applyFill="1" applyBorder="1" applyAlignment="1" applyProtection="1">
      <alignment horizontal="center"/>
      <protection locked="0"/>
    </xf>
    <xf numFmtId="0" fontId="11" fillId="0" borderId="14" xfId="0" applyNumberFormat="1" applyFont="1" applyFill="1" applyBorder="1" applyAlignment="1" applyProtection="1">
      <alignment horizontal="center"/>
      <protection locked="0"/>
    </xf>
    <xf numFmtId="166" fontId="8" fillId="33" borderId="15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11" fillId="33" borderId="36" xfId="0" applyNumberFormat="1" applyFont="1" applyFill="1" applyBorder="1" applyAlignment="1" applyProtection="1">
      <alignment horizontal="center"/>
      <protection locked="0"/>
    </xf>
    <xf numFmtId="1" fontId="11" fillId="33" borderId="36" xfId="0" applyNumberFormat="1" applyFont="1" applyFill="1" applyBorder="1" applyAlignment="1" applyProtection="1">
      <alignment horizontal="center"/>
      <protection/>
    </xf>
    <xf numFmtId="1" fontId="11" fillId="33" borderId="14" xfId="0" applyNumberFormat="1" applyFont="1" applyFill="1" applyBorder="1" applyAlignment="1" applyProtection="1">
      <alignment horizontal="center"/>
      <protection locked="0"/>
    </xf>
    <xf numFmtId="166" fontId="11" fillId="33" borderId="14" xfId="0" applyNumberFormat="1" applyFont="1" applyFill="1" applyBorder="1" applyAlignment="1" applyProtection="1">
      <alignment horizontal="center"/>
      <protection locked="0"/>
    </xf>
    <xf numFmtId="166" fontId="7" fillId="33" borderId="14" xfId="0" applyNumberFormat="1" applyFont="1" applyFill="1" applyBorder="1" applyAlignment="1" applyProtection="1">
      <alignment horizontal="center"/>
      <protection locked="0"/>
    </xf>
    <xf numFmtId="166" fontId="7" fillId="33" borderId="24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9" fontId="0" fillId="34" borderId="0" xfId="0" applyNumberForma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0" fontId="6" fillId="34" borderId="0" xfId="0" applyFont="1" applyFill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1" fontId="51" fillId="33" borderId="36" xfId="0" applyNumberFormat="1" applyFont="1" applyFill="1" applyBorder="1" applyAlignment="1" applyProtection="1">
      <alignment horizontal="center"/>
      <protection locked="0"/>
    </xf>
    <xf numFmtId="1" fontId="51" fillId="33" borderId="14" xfId="0" applyNumberFormat="1" applyFont="1" applyFill="1" applyBorder="1" applyAlignment="1" applyProtection="1">
      <alignment horizontal="center"/>
      <protection locked="0"/>
    </xf>
    <xf numFmtId="1" fontId="51" fillId="33" borderId="36" xfId="0" applyNumberFormat="1" applyFont="1" applyFill="1" applyBorder="1" applyAlignment="1" applyProtection="1">
      <alignment horizontal="center"/>
      <protection/>
    </xf>
    <xf numFmtId="0" fontId="51" fillId="0" borderId="14" xfId="0" applyNumberFormat="1" applyFont="1" applyFill="1" applyBorder="1" applyAlignment="1" applyProtection="1">
      <alignment horizontal="center"/>
      <protection locked="0"/>
    </xf>
    <xf numFmtId="0" fontId="52" fillId="33" borderId="10" xfId="0" applyNumberFormat="1" applyFont="1" applyFill="1" applyBorder="1" applyAlignment="1" applyProtection="1">
      <alignment horizontal="center"/>
      <protection locked="0"/>
    </xf>
    <xf numFmtId="0" fontId="52" fillId="33" borderId="27" xfId="0" applyFont="1" applyFill="1" applyBorder="1" applyAlignment="1" applyProtection="1">
      <alignment horizontal="center"/>
      <protection locked="0"/>
    </xf>
    <xf numFmtId="0" fontId="52" fillId="33" borderId="11" xfId="0" applyFont="1" applyFill="1" applyBorder="1" applyAlignment="1" applyProtection="1">
      <alignment/>
      <protection locked="0"/>
    </xf>
    <xf numFmtId="1" fontId="52" fillId="33" borderId="27" xfId="0" applyNumberFormat="1" applyFont="1" applyFill="1" applyBorder="1" applyAlignment="1" applyProtection="1">
      <alignment horizontal="center"/>
      <protection locked="0"/>
    </xf>
    <xf numFmtId="1" fontId="52" fillId="33" borderId="10" xfId="0" applyNumberFormat="1" applyFont="1" applyFill="1" applyBorder="1" applyAlignment="1" applyProtection="1">
      <alignment horizontal="center"/>
      <protection locked="0"/>
    </xf>
    <xf numFmtId="1" fontId="52" fillId="33" borderId="27" xfId="0" applyNumberFormat="1" applyFont="1" applyFill="1" applyBorder="1" applyAlignment="1" applyProtection="1">
      <alignment horizontal="center"/>
      <protection/>
    </xf>
    <xf numFmtId="0" fontId="52" fillId="33" borderId="36" xfId="0" applyFont="1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 applyProtection="1">
      <alignment/>
      <protection locked="0"/>
    </xf>
    <xf numFmtId="1" fontId="52" fillId="33" borderId="36" xfId="0" applyNumberFormat="1" applyFont="1" applyFill="1" applyBorder="1" applyAlignment="1" applyProtection="1">
      <alignment horizontal="center"/>
      <protection locked="0"/>
    </xf>
    <xf numFmtId="1" fontId="52" fillId="33" borderId="14" xfId="0" applyNumberFormat="1" applyFont="1" applyFill="1" applyBorder="1" applyAlignment="1" applyProtection="1">
      <alignment horizontal="center"/>
      <protection locked="0"/>
    </xf>
    <xf numFmtId="1" fontId="52" fillId="33" borderId="36" xfId="0" applyNumberFormat="1" applyFont="1" applyFill="1" applyBorder="1" applyAlignment="1" applyProtection="1">
      <alignment horizontal="center"/>
      <protection/>
    </xf>
    <xf numFmtId="0" fontId="53" fillId="33" borderId="36" xfId="0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166" fontId="8" fillId="33" borderId="0" xfId="0" applyNumberFormat="1" applyFont="1" applyFill="1" applyBorder="1" applyAlignment="1" applyProtection="1">
      <alignment horizontal="left"/>
      <protection/>
    </xf>
    <xf numFmtId="166" fontId="8" fillId="33" borderId="15" xfId="0" applyNumberFormat="1" applyFont="1" applyFill="1" applyBorder="1" applyAlignment="1" applyProtection="1">
      <alignment horizontal="left"/>
      <protection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/>
      <protection locked="0"/>
    </xf>
    <xf numFmtId="0" fontId="7" fillId="0" borderId="40" xfId="0" applyFont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/>
      <protection locked="0"/>
    </xf>
    <xf numFmtId="0" fontId="13" fillId="0" borderId="0" xfId="0" applyFont="1" applyAlignment="1">
      <alignment/>
    </xf>
    <xf numFmtId="0" fontId="51" fillId="33" borderId="14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7"/>
  <sheetViews>
    <sheetView tabSelected="1" zoomScalePageLayoutView="0" workbookViewId="0" topLeftCell="B1">
      <selection activeCell="P11" sqref="P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2540</v>
      </c>
      <c r="K2" s="7"/>
      <c r="L2" s="7"/>
    </row>
    <row r="3" spans="2:12" ht="15.75" thickBot="1">
      <c r="B3" s="14"/>
      <c r="C3" s="15"/>
      <c r="D3" s="15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102" t="s">
        <v>578</v>
      </c>
      <c r="D4" s="103"/>
      <c r="E4" s="37" t="s">
        <v>12</v>
      </c>
      <c r="F4" s="102"/>
      <c r="G4" s="77"/>
      <c r="H4" s="78"/>
      <c r="I4" s="37" t="s">
        <v>9</v>
      </c>
      <c r="J4" s="104">
        <v>24370941</v>
      </c>
      <c r="K4" s="20"/>
    </row>
    <row r="5" spans="2:11" ht="15">
      <c r="B5" s="38"/>
      <c r="C5" s="39"/>
      <c r="D5" s="79"/>
      <c r="E5" s="137" t="str">
        <f>+CLIENTES!E106</f>
        <v>PEREZ OSSA 42, EX CAMINO LA VARA</v>
      </c>
      <c r="F5" s="137"/>
      <c r="G5" s="137"/>
      <c r="H5" s="137"/>
      <c r="I5" s="137"/>
      <c r="J5" s="138"/>
      <c r="K5" s="20"/>
    </row>
    <row r="6" spans="2:10" ht="17.25" customHeight="1">
      <c r="B6" s="38" t="s">
        <v>27</v>
      </c>
      <c r="C6" s="39" t="s">
        <v>573</v>
      </c>
      <c r="D6" s="105"/>
      <c r="E6" s="39" t="s">
        <v>7</v>
      </c>
      <c r="F6" s="137" t="s">
        <v>576</v>
      </c>
      <c r="G6" s="137"/>
      <c r="H6" s="137"/>
      <c r="I6" s="81"/>
      <c r="J6" s="82"/>
    </row>
    <row r="7" spans="2:14" ht="15">
      <c r="B7" s="38" t="s">
        <v>25</v>
      </c>
      <c r="C7" s="39"/>
      <c r="D7" s="105"/>
      <c r="E7" s="39" t="s">
        <v>8</v>
      </c>
      <c r="F7" s="137" t="s">
        <v>29</v>
      </c>
      <c r="G7" s="137"/>
      <c r="H7" s="137"/>
      <c r="I7" s="39" t="s">
        <v>26</v>
      </c>
      <c r="J7" s="100" t="s">
        <v>577</v>
      </c>
      <c r="N7" s="112"/>
    </row>
    <row r="8" spans="2:14" ht="15.75" thickBot="1">
      <c r="B8" s="135" t="s">
        <v>28</v>
      </c>
      <c r="C8" s="136"/>
      <c r="D8" s="80" t="s">
        <v>575</v>
      </c>
      <c r="E8" s="39" t="s">
        <v>11</v>
      </c>
      <c r="F8" s="137" t="s">
        <v>574</v>
      </c>
      <c r="G8" s="137"/>
      <c r="H8" s="137"/>
      <c r="I8" s="39" t="s">
        <v>14</v>
      </c>
      <c r="J8" s="40">
        <f ca="1">TODAY()</f>
        <v>42115</v>
      </c>
      <c r="K8" s="20"/>
      <c r="L8" s="20"/>
      <c r="N8" s="112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/>
      <c r="N9" s="113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39" t="s">
        <v>24</v>
      </c>
      <c r="D10" s="140"/>
      <c r="E10" s="141"/>
      <c r="F10" s="94" t="s">
        <v>0</v>
      </c>
      <c r="G10" s="46" t="s">
        <v>23</v>
      </c>
      <c r="H10" s="46" t="s">
        <v>15</v>
      </c>
      <c r="I10" s="47" t="s">
        <v>13</v>
      </c>
      <c r="J10" s="45" t="s">
        <v>2</v>
      </c>
      <c r="K10" s="24" t="s">
        <v>18</v>
      </c>
      <c r="L10" s="25"/>
      <c r="M10" s="25"/>
      <c r="N10" s="114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21">
        <v>1</v>
      </c>
      <c r="C11" s="142" t="s">
        <v>581</v>
      </c>
      <c r="D11" s="143"/>
      <c r="E11" s="143"/>
      <c r="F11" s="122">
        <v>10</v>
      </c>
      <c r="G11" s="123" t="s">
        <v>582</v>
      </c>
      <c r="H11" s="124">
        <f>+R11</f>
        <v>12306</v>
      </c>
      <c r="I11" s="125"/>
      <c r="J11" s="126">
        <f>+F11*H11*(1-I11/100)</f>
        <v>123060</v>
      </c>
      <c r="K11" s="28">
        <v>1</v>
      </c>
      <c r="L11" s="91">
        <v>8790</v>
      </c>
      <c r="M11" s="29"/>
      <c r="N11" s="115"/>
      <c r="O11" s="29"/>
      <c r="P11" s="30">
        <v>1.4</v>
      </c>
      <c r="Q11" s="101">
        <f>+L11</f>
        <v>8790</v>
      </c>
      <c r="R11" s="86">
        <f>Q11*P11</f>
        <v>12306</v>
      </c>
    </row>
    <row r="12" spans="2:18" ht="15">
      <c r="B12" s="149">
        <v>2</v>
      </c>
      <c r="C12" s="146"/>
      <c r="D12" s="147"/>
      <c r="E12" s="147"/>
      <c r="F12" s="127"/>
      <c r="G12" s="128"/>
      <c r="H12" s="129"/>
      <c r="I12" s="130"/>
      <c r="J12" s="131"/>
      <c r="K12" s="28">
        <v>2</v>
      </c>
      <c r="L12" s="91"/>
      <c r="M12" s="29"/>
      <c r="N12" s="112"/>
      <c r="O12" s="29"/>
      <c r="P12" s="30">
        <v>1.4</v>
      </c>
      <c r="Q12" s="101">
        <f>+L12</f>
        <v>0</v>
      </c>
      <c r="R12" s="86">
        <f aca="true" t="shared" si="0" ref="R12:R32">Q12*P12</f>
        <v>0</v>
      </c>
    </row>
    <row r="13" spans="2:18" ht="15">
      <c r="B13" s="120">
        <v>3</v>
      </c>
      <c r="C13" s="144"/>
      <c r="D13" s="145"/>
      <c r="E13" s="145"/>
      <c r="F13" s="132"/>
      <c r="G13" s="116"/>
      <c r="H13" s="117"/>
      <c r="I13" s="118"/>
      <c r="J13" s="119"/>
      <c r="K13" s="28">
        <v>3</v>
      </c>
      <c r="L13" s="91"/>
      <c r="M13" s="29"/>
      <c r="N13" s="115"/>
      <c r="O13" s="29"/>
      <c r="P13" s="30">
        <v>1.5</v>
      </c>
      <c r="Q13" s="101">
        <f>+L13</f>
        <v>0</v>
      </c>
      <c r="R13" s="86">
        <f t="shared" si="0"/>
        <v>0</v>
      </c>
    </row>
    <row r="14" spans="2:18" ht="15">
      <c r="B14" s="99"/>
      <c r="C14" s="133"/>
      <c r="D14" s="134"/>
      <c r="E14" s="134"/>
      <c r="F14" s="93"/>
      <c r="G14" s="92"/>
      <c r="H14" s="106"/>
      <c r="I14" s="108"/>
      <c r="J14" s="107"/>
      <c r="K14" s="28">
        <v>4</v>
      </c>
      <c r="L14" s="29"/>
      <c r="M14" s="90"/>
      <c r="N14" s="115"/>
      <c r="O14" s="29"/>
      <c r="P14" s="30">
        <v>1</v>
      </c>
      <c r="Q14" s="31">
        <f>+N14</f>
        <v>0</v>
      </c>
      <c r="R14" s="86">
        <f t="shared" si="0"/>
        <v>0</v>
      </c>
    </row>
    <row r="15" spans="2:18" ht="15">
      <c r="B15" s="89"/>
      <c r="C15" s="133"/>
      <c r="D15" s="134"/>
      <c r="E15" s="134"/>
      <c r="F15" s="93"/>
      <c r="G15" s="92"/>
      <c r="H15" s="93"/>
      <c r="I15" s="109"/>
      <c r="J15" s="85"/>
      <c r="K15" s="28">
        <v>5</v>
      </c>
      <c r="L15" s="29"/>
      <c r="M15" s="90"/>
      <c r="N15" s="29"/>
      <c r="O15" s="29"/>
      <c r="P15" s="30">
        <v>1</v>
      </c>
      <c r="Q15" s="31">
        <f>+N15</f>
        <v>0</v>
      </c>
      <c r="R15" s="86">
        <f t="shared" si="0"/>
        <v>0</v>
      </c>
    </row>
    <row r="16" spans="2:18" ht="15">
      <c r="B16" s="87"/>
      <c r="C16" s="133"/>
      <c r="D16" s="134"/>
      <c r="E16" s="134"/>
      <c r="F16" s="93"/>
      <c r="G16" s="92"/>
      <c r="H16" s="93"/>
      <c r="I16" s="109"/>
      <c r="J16" s="85">
        <f>+F16*H16*(1-I17/100)</f>
        <v>0</v>
      </c>
      <c r="K16" s="28">
        <v>6</v>
      </c>
      <c r="L16" s="29"/>
      <c r="M16" s="90"/>
      <c r="N16" s="29"/>
      <c r="O16" s="29"/>
      <c r="P16" s="30">
        <v>1.5</v>
      </c>
      <c r="Q16" s="31">
        <f>+N16</f>
        <v>0</v>
      </c>
      <c r="R16" s="86">
        <f t="shared" si="0"/>
        <v>0</v>
      </c>
    </row>
    <row r="17" spans="2:18" ht="15">
      <c r="B17" s="89"/>
      <c r="C17" s="133"/>
      <c r="D17" s="134"/>
      <c r="E17" s="134"/>
      <c r="F17" s="93"/>
      <c r="G17" s="92"/>
      <c r="H17" s="93"/>
      <c r="I17" s="109"/>
      <c r="J17" s="85">
        <f>+F17*H17*(1-I18/100)</f>
        <v>0</v>
      </c>
      <c r="K17" s="28">
        <v>7</v>
      </c>
      <c r="L17" s="29"/>
      <c r="M17" s="90"/>
      <c r="N17" s="29"/>
      <c r="O17" s="29"/>
      <c r="P17" s="30">
        <v>1.5</v>
      </c>
      <c r="Q17" s="31">
        <f>+N17</f>
        <v>0</v>
      </c>
      <c r="R17" s="86">
        <f t="shared" si="0"/>
        <v>0</v>
      </c>
    </row>
    <row r="18" spans="2:18" ht="15">
      <c r="B18" s="89"/>
      <c r="C18" s="83"/>
      <c r="D18" s="84"/>
      <c r="E18" s="84"/>
      <c r="F18" s="93"/>
      <c r="G18" s="92"/>
      <c r="H18" s="93"/>
      <c r="I18" s="109"/>
      <c r="J18" s="85">
        <f>+F18*H18*(1-I19/100)</f>
        <v>0</v>
      </c>
      <c r="K18" s="28">
        <v>8</v>
      </c>
      <c r="L18" s="29"/>
      <c r="M18" s="29"/>
      <c r="N18" s="29"/>
      <c r="O18" s="29"/>
      <c r="P18" s="30">
        <v>1.4</v>
      </c>
      <c r="Q18" s="31">
        <f>+M18</f>
        <v>0</v>
      </c>
      <c r="R18" s="86">
        <f t="shared" si="0"/>
        <v>0</v>
      </c>
    </row>
    <row r="19" spans="2:18" ht="15">
      <c r="B19" s="89"/>
      <c r="C19" s="83"/>
      <c r="D19" s="84"/>
      <c r="E19" s="84"/>
      <c r="F19" s="93"/>
      <c r="G19" s="92"/>
      <c r="H19" s="93"/>
      <c r="I19" s="109">
        <v>0</v>
      </c>
      <c r="J19" s="85">
        <f>+F19*H19*(1-I20/100)</f>
        <v>0</v>
      </c>
      <c r="K19" s="28">
        <v>9</v>
      </c>
      <c r="L19" s="29"/>
      <c r="M19" s="29"/>
      <c r="N19" s="29"/>
      <c r="O19" s="29"/>
      <c r="P19" s="30">
        <v>1.4</v>
      </c>
      <c r="Q19" s="31">
        <f>+M19</f>
        <v>0</v>
      </c>
      <c r="R19" s="34">
        <f t="shared" si="0"/>
        <v>0</v>
      </c>
    </row>
    <row r="20" spans="2:18" ht="15">
      <c r="B20" s="89"/>
      <c r="C20" s="83"/>
      <c r="D20" s="84"/>
      <c r="E20" s="84"/>
      <c r="F20" s="93"/>
      <c r="G20" s="92"/>
      <c r="H20" s="93"/>
      <c r="I20" s="109">
        <v>0</v>
      </c>
      <c r="J20" s="85">
        <f aca="true" t="shared" si="1" ref="J20:J32">F20*H20*(1-I20/100)</f>
        <v>0</v>
      </c>
      <c r="K20" s="28">
        <v>10</v>
      </c>
      <c r="L20" s="29"/>
      <c r="M20" s="29"/>
      <c r="N20" s="29"/>
      <c r="O20" s="29"/>
      <c r="P20" s="30">
        <v>1.4</v>
      </c>
      <c r="Q20" s="31">
        <f>+M20</f>
        <v>0</v>
      </c>
      <c r="R20" s="34">
        <f t="shared" si="0"/>
        <v>0</v>
      </c>
    </row>
    <row r="21" spans="2:18" ht="15">
      <c r="B21" s="89"/>
      <c r="C21" s="83"/>
      <c r="D21" s="84"/>
      <c r="E21" s="84"/>
      <c r="F21" s="93"/>
      <c r="G21" s="92"/>
      <c r="H21" s="93"/>
      <c r="I21" s="109">
        <v>0</v>
      </c>
      <c r="J21" s="85">
        <f t="shared" si="1"/>
        <v>0</v>
      </c>
      <c r="K21" s="28">
        <v>11</v>
      </c>
      <c r="L21" s="29"/>
      <c r="M21" s="29"/>
      <c r="N21" s="29"/>
      <c r="O21" s="29"/>
      <c r="P21" s="30">
        <v>1.5</v>
      </c>
      <c r="Q21" s="31">
        <f>+N21</f>
        <v>0</v>
      </c>
      <c r="R21" s="34">
        <f t="shared" si="0"/>
        <v>0</v>
      </c>
    </row>
    <row r="22" spans="2:18" ht="15">
      <c r="B22" s="89"/>
      <c r="C22" s="83"/>
      <c r="D22" s="84"/>
      <c r="E22" s="84"/>
      <c r="F22" s="93"/>
      <c r="G22" s="92"/>
      <c r="H22" s="93"/>
      <c r="I22" s="109">
        <v>0</v>
      </c>
      <c r="J22" s="85">
        <f t="shared" si="1"/>
        <v>0</v>
      </c>
      <c r="K22" s="28">
        <v>12</v>
      </c>
      <c r="L22" s="29"/>
      <c r="M22" s="29"/>
      <c r="N22" s="29"/>
      <c r="O22" s="29"/>
      <c r="P22" s="30">
        <v>1.4</v>
      </c>
      <c r="Q22" s="31">
        <f>+M22</f>
        <v>0</v>
      </c>
      <c r="R22" s="34">
        <f t="shared" si="0"/>
        <v>0</v>
      </c>
    </row>
    <row r="23" spans="2:18" ht="15">
      <c r="B23" s="89"/>
      <c r="C23" s="83"/>
      <c r="D23" s="84"/>
      <c r="E23" s="84"/>
      <c r="F23" s="93"/>
      <c r="G23" s="92"/>
      <c r="H23" s="93"/>
      <c r="I23" s="109">
        <v>0</v>
      </c>
      <c r="J23" s="85">
        <f t="shared" si="1"/>
        <v>0</v>
      </c>
      <c r="K23" s="28">
        <v>13</v>
      </c>
      <c r="L23" s="29"/>
      <c r="M23" s="29"/>
      <c r="N23" s="29"/>
      <c r="O23" s="29"/>
      <c r="P23" s="30">
        <v>1.5</v>
      </c>
      <c r="Q23" s="31">
        <f>+N23</f>
        <v>0</v>
      </c>
      <c r="R23" s="34">
        <f t="shared" si="0"/>
        <v>0</v>
      </c>
    </row>
    <row r="24" spans="2:18" ht="15">
      <c r="B24" s="89"/>
      <c r="C24" s="83"/>
      <c r="D24" s="84"/>
      <c r="E24" s="84"/>
      <c r="F24" s="93"/>
      <c r="G24" s="92"/>
      <c r="H24" s="93"/>
      <c r="I24" s="109">
        <v>0</v>
      </c>
      <c r="J24" s="85">
        <f t="shared" si="1"/>
        <v>0</v>
      </c>
      <c r="K24" s="28">
        <v>14</v>
      </c>
      <c r="L24" s="29"/>
      <c r="M24" s="29"/>
      <c r="N24" s="29"/>
      <c r="O24" s="29"/>
      <c r="P24" s="30">
        <v>1.6</v>
      </c>
      <c r="Q24" s="31">
        <f>+L24</f>
        <v>0</v>
      </c>
      <c r="R24" s="34">
        <f t="shared" si="0"/>
        <v>0</v>
      </c>
    </row>
    <row r="25" spans="2:18" ht="15">
      <c r="B25" s="89"/>
      <c r="C25" s="83"/>
      <c r="D25" s="84"/>
      <c r="E25" s="84"/>
      <c r="F25" s="93"/>
      <c r="G25" s="92"/>
      <c r="H25" s="93"/>
      <c r="I25" s="109"/>
      <c r="J25" s="85">
        <f t="shared" si="1"/>
        <v>0</v>
      </c>
      <c r="K25" s="28">
        <v>15</v>
      </c>
      <c r="L25" s="29"/>
      <c r="M25" s="29"/>
      <c r="N25" s="29"/>
      <c r="O25" s="29"/>
      <c r="P25" s="30">
        <v>1.6</v>
      </c>
      <c r="Q25" s="31">
        <f>+L25</f>
        <v>0</v>
      </c>
      <c r="R25" s="34">
        <f t="shared" si="0"/>
        <v>0</v>
      </c>
    </row>
    <row r="26" spans="2:18" ht="15">
      <c r="B26" s="89"/>
      <c r="C26" s="83"/>
      <c r="D26" s="84"/>
      <c r="E26" s="84"/>
      <c r="F26" s="93"/>
      <c r="G26" s="92"/>
      <c r="H26" s="93"/>
      <c r="I26" s="109"/>
      <c r="J26" s="85">
        <f t="shared" si="1"/>
        <v>0</v>
      </c>
      <c r="K26" s="28">
        <v>16</v>
      </c>
      <c r="L26" s="29"/>
      <c r="M26" s="29"/>
      <c r="N26" s="29"/>
      <c r="O26" s="29"/>
      <c r="P26" s="30">
        <v>1.4</v>
      </c>
      <c r="Q26" s="31">
        <f>+M26</f>
        <v>0</v>
      </c>
      <c r="R26" s="34">
        <f t="shared" si="0"/>
        <v>0</v>
      </c>
    </row>
    <row r="27" spans="2:18" ht="15">
      <c r="B27" s="89"/>
      <c r="C27" s="83"/>
      <c r="D27" s="84"/>
      <c r="E27" s="84"/>
      <c r="F27" s="93"/>
      <c r="G27" s="92"/>
      <c r="H27" s="93"/>
      <c r="I27" s="109"/>
      <c r="J27" s="85">
        <f t="shared" si="1"/>
        <v>0</v>
      </c>
      <c r="K27" s="28">
        <v>17</v>
      </c>
      <c r="L27" s="29"/>
      <c r="M27" s="29"/>
      <c r="N27" s="29"/>
      <c r="O27" s="29"/>
      <c r="P27" s="30">
        <v>1.4</v>
      </c>
      <c r="Q27" s="31">
        <f>+M27</f>
        <v>0</v>
      </c>
      <c r="R27" s="34">
        <f t="shared" si="0"/>
        <v>0</v>
      </c>
    </row>
    <row r="28" spans="2:18" ht="15">
      <c r="B28" s="89"/>
      <c r="C28" s="83"/>
      <c r="D28" s="84"/>
      <c r="E28" s="84"/>
      <c r="F28" s="93"/>
      <c r="G28" s="92"/>
      <c r="H28" s="93"/>
      <c r="I28" s="109"/>
      <c r="J28" s="85">
        <f t="shared" si="1"/>
        <v>0</v>
      </c>
      <c r="K28" s="28">
        <v>18</v>
      </c>
      <c r="L28" s="29"/>
      <c r="M28" s="29"/>
      <c r="N28" s="29"/>
      <c r="O28" s="29"/>
      <c r="P28" s="30">
        <v>1.4</v>
      </c>
      <c r="Q28" s="31">
        <f>+M28</f>
        <v>0</v>
      </c>
      <c r="R28" s="34">
        <f t="shared" si="0"/>
        <v>0</v>
      </c>
    </row>
    <row r="29" spans="2:18" ht="15">
      <c r="B29" s="89"/>
      <c r="C29" s="83"/>
      <c r="D29" s="84"/>
      <c r="E29" s="84"/>
      <c r="F29" s="93"/>
      <c r="G29" s="92"/>
      <c r="H29" s="93"/>
      <c r="I29" s="109">
        <v>0</v>
      </c>
      <c r="J29" s="85">
        <f t="shared" si="1"/>
        <v>0</v>
      </c>
      <c r="K29" s="28">
        <v>19</v>
      </c>
      <c r="L29" s="29"/>
      <c r="M29" s="29"/>
      <c r="N29" s="29"/>
      <c r="O29" s="29"/>
      <c r="P29" s="30">
        <v>1.4</v>
      </c>
      <c r="Q29" s="31">
        <f>+N29</f>
        <v>0</v>
      </c>
      <c r="R29" s="34">
        <f t="shared" si="0"/>
        <v>0</v>
      </c>
    </row>
    <row r="30" spans="2:18" ht="15">
      <c r="B30" s="89"/>
      <c r="C30" s="83"/>
      <c r="D30" s="84"/>
      <c r="E30" s="84"/>
      <c r="F30" s="93"/>
      <c r="G30" s="92"/>
      <c r="H30" s="93"/>
      <c r="I30" s="109">
        <v>0</v>
      </c>
      <c r="J30" s="85">
        <f t="shared" si="1"/>
        <v>0</v>
      </c>
      <c r="K30" s="28">
        <v>20</v>
      </c>
      <c r="L30" s="29"/>
      <c r="M30" s="29"/>
      <c r="N30" s="29"/>
      <c r="O30" s="29"/>
      <c r="P30" s="30">
        <v>1.4</v>
      </c>
      <c r="Q30" s="31">
        <f>+M30</f>
        <v>0</v>
      </c>
      <c r="R30" s="34">
        <f t="shared" si="0"/>
        <v>0</v>
      </c>
    </row>
    <row r="31" spans="2:18" ht="15">
      <c r="B31" s="87">
        <v>17</v>
      </c>
      <c r="C31" s="48"/>
      <c r="D31" s="49"/>
      <c r="E31" s="49"/>
      <c r="F31" s="97"/>
      <c r="G31" s="95"/>
      <c r="H31" s="97"/>
      <c r="I31" s="110">
        <v>0</v>
      </c>
      <c r="J31" s="74">
        <f t="shared" si="1"/>
        <v>0</v>
      </c>
      <c r="K31" s="28">
        <v>21</v>
      </c>
      <c r="L31" s="29"/>
      <c r="M31" s="29"/>
      <c r="N31" s="29"/>
      <c r="O31" s="29"/>
      <c r="P31" s="30"/>
      <c r="Q31" s="31"/>
      <c r="R31" s="34">
        <f t="shared" si="0"/>
        <v>0</v>
      </c>
    </row>
    <row r="32" spans="2:18" ht="15.75" thickBot="1">
      <c r="B32" s="87">
        <v>18</v>
      </c>
      <c r="C32" s="50"/>
      <c r="D32" s="51"/>
      <c r="E32" s="51"/>
      <c r="F32" s="98"/>
      <c r="G32" s="96"/>
      <c r="H32" s="98"/>
      <c r="I32" s="111">
        <v>0</v>
      </c>
      <c r="J32" s="75">
        <f t="shared" si="1"/>
        <v>0</v>
      </c>
      <c r="K32" s="28">
        <v>18</v>
      </c>
      <c r="L32" s="29"/>
      <c r="M32" s="29"/>
      <c r="N32" s="29"/>
      <c r="O32" s="29"/>
      <c r="P32" s="32"/>
      <c r="Q32" s="33"/>
      <c r="R32" s="34">
        <f t="shared" si="0"/>
        <v>0</v>
      </c>
    </row>
    <row r="33" spans="2:10" ht="15">
      <c r="B33" s="52" t="s">
        <v>17</v>
      </c>
      <c r="C33" s="88"/>
      <c r="D33" s="39"/>
      <c r="E33" s="39"/>
      <c r="F33" s="53"/>
      <c r="G33" s="54" t="s">
        <v>3</v>
      </c>
      <c r="H33" s="55"/>
      <c r="I33" s="56"/>
      <c r="J33" s="64">
        <f>SUM(J11:J32)</f>
        <v>123060</v>
      </c>
    </row>
    <row r="34" spans="2:10" ht="15">
      <c r="B34" s="57"/>
      <c r="C34" s="58"/>
      <c r="D34" s="59"/>
      <c r="E34" s="39"/>
      <c r="F34" s="60"/>
      <c r="G34" s="61" t="s">
        <v>13</v>
      </c>
      <c r="H34" s="62"/>
      <c r="I34" s="63"/>
      <c r="J34" s="64">
        <f>J33*I34</f>
        <v>0</v>
      </c>
    </row>
    <row r="35" spans="2:10" ht="15">
      <c r="B35" s="38"/>
      <c r="C35" s="39"/>
      <c r="D35" s="39"/>
      <c r="E35" s="39"/>
      <c r="F35" s="65"/>
      <c r="G35" s="66" t="s">
        <v>4</v>
      </c>
      <c r="H35" s="58"/>
      <c r="I35" s="67"/>
      <c r="J35" s="64">
        <f>J33-J34</f>
        <v>123060</v>
      </c>
    </row>
    <row r="36" spans="2:10" ht="15">
      <c r="B36" s="38"/>
      <c r="C36" s="39"/>
      <c r="D36" s="39"/>
      <c r="E36" s="39"/>
      <c r="F36" s="60"/>
      <c r="G36" s="61">
        <v>0.19</v>
      </c>
      <c r="H36" s="62"/>
      <c r="I36" s="63">
        <v>0.19</v>
      </c>
      <c r="J36" s="64">
        <f>J35*I36</f>
        <v>23381.4</v>
      </c>
    </row>
    <row r="37" spans="2:10" ht="15.75" thickBot="1">
      <c r="B37" s="41"/>
      <c r="C37" s="42"/>
      <c r="D37" s="42"/>
      <c r="E37" s="42"/>
      <c r="F37" s="68"/>
      <c r="G37" s="69" t="s">
        <v>2</v>
      </c>
      <c r="H37" s="70"/>
      <c r="I37" s="71"/>
      <c r="J37" s="72">
        <f>J35+J36</f>
        <v>146441.4</v>
      </c>
    </row>
  </sheetData>
  <sheetProtection formatCells="0"/>
  <mergeCells count="13">
    <mergeCell ref="C17:E17"/>
    <mergeCell ref="C10:E10"/>
    <mergeCell ref="C11:E11"/>
    <mergeCell ref="C13:E13"/>
    <mergeCell ref="C12:E12"/>
    <mergeCell ref="C14:E14"/>
    <mergeCell ref="C15:E15"/>
    <mergeCell ref="C16:E16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5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6" sqref="B106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5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5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5" t="s">
        <v>78</v>
      </c>
      <c r="C8" t="s">
        <v>79</v>
      </c>
      <c r="G8" t="s">
        <v>33</v>
      </c>
    </row>
    <row r="9" spans="1:12" ht="1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5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5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5" t="s">
        <v>192</v>
      </c>
      <c r="C30" t="s">
        <v>193</v>
      </c>
      <c r="D30" t="s">
        <v>558</v>
      </c>
      <c r="F30" t="s">
        <v>195</v>
      </c>
      <c r="G30" t="s">
        <v>33</v>
      </c>
      <c r="I30" t="s">
        <v>572</v>
      </c>
      <c r="J30" t="s">
        <v>194</v>
      </c>
      <c r="L30" s="76"/>
      <c r="M30" t="s">
        <v>41</v>
      </c>
    </row>
    <row r="31" spans="1:12" ht="15">
      <c r="A31">
        <v>30</v>
      </c>
      <c r="B31" s="35" t="s">
        <v>196</v>
      </c>
      <c r="C31" t="s">
        <v>197</v>
      </c>
      <c r="E31" t="s">
        <v>201</v>
      </c>
      <c r="F31" t="s">
        <v>32</v>
      </c>
      <c r="G31" t="s">
        <v>33</v>
      </c>
      <c r="I31" t="s">
        <v>198</v>
      </c>
      <c r="K31" t="s">
        <v>199</v>
      </c>
      <c r="L31" t="s">
        <v>200</v>
      </c>
    </row>
    <row r="32" spans="1:11" ht="15">
      <c r="A32">
        <v>31</v>
      </c>
      <c r="B32" s="35" t="s">
        <v>202</v>
      </c>
      <c r="C32" t="s">
        <v>203</v>
      </c>
      <c r="E32" t="s">
        <v>207</v>
      </c>
      <c r="G32" t="s">
        <v>33</v>
      </c>
      <c r="I32" t="s">
        <v>204</v>
      </c>
      <c r="J32" t="s">
        <v>205</v>
      </c>
      <c r="K32" t="s">
        <v>206</v>
      </c>
    </row>
    <row r="33" spans="1:13" ht="15">
      <c r="A33">
        <v>32</v>
      </c>
      <c r="B33" s="35" t="s">
        <v>208</v>
      </c>
      <c r="C33" t="s">
        <v>209</v>
      </c>
      <c r="E33" t="s">
        <v>213</v>
      </c>
      <c r="F33" t="s">
        <v>73</v>
      </c>
      <c r="G33" t="s">
        <v>33</v>
      </c>
      <c r="I33" t="s">
        <v>210</v>
      </c>
      <c r="K33" t="s">
        <v>211</v>
      </c>
      <c r="L33" t="s">
        <v>212</v>
      </c>
      <c r="M33" t="s">
        <v>34</v>
      </c>
    </row>
    <row r="34" spans="1:12" ht="15">
      <c r="A34">
        <v>33</v>
      </c>
      <c r="B34" s="35" t="s">
        <v>214</v>
      </c>
      <c r="C34" t="s">
        <v>215</v>
      </c>
      <c r="E34" t="s">
        <v>219</v>
      </c>
      <c r="F34" t="s">
        <v>220</v>
      </c>
      <c r="G34" t="s">
        <v>33</v>
      </c>
      <c r="I34" t="s">
        <v>216</v>
      </c>
      <c r="K34" t="s">
        <v>217</v>
      </c>
      <c r="L34" t="s">
        <v>218</v>
      </c>
    </row>
    <row r="35" spans="1:13" ht="15">
      <c r="A35">
        <v>34</v>
      </c>
      <c r="B35" s="35" t="s">
        <v>221</v>
      </c>
      <c r="C35" t="s">
        <v>222</v>
      </c>
      <c r="G35" t="s">
        <v>33</v>
      </c>
      <c r="I35" t="s">
        <v>223</v>
      </c>
      <c r="K35" t="s">
        <v>224</v>
      </c>
      <c r="L35" t="s">
        <v>225</v>
      </c>
      <c r="M35" t="s">
        <v>41</v>
      </c>
    </row>
    <row r="36" spans="1:13" ht="15">
      <c r="A36">
        <v>35</v>
      </c>
      <c r="B36" s="35" t="s">
        <v>226</v>
      </c>
      <c r="C36" t="s">
        <v>227</v>
      </c>
      <c r="G36" t="s">
        <v>33</v>
      </c>
      <c r="M36" t="s">
        <v>31</v>
      </c>
    </row>
    <row r="37" spans="1:13" ht="15">
      <c r="A37">
        <v>36</v>
      </c>
      <c r="B37" s="35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5" t="s">
        <v>228</v>
      </c>
      <c r="C38" t="s">
        <v>229</v>
      </c>
      <c r="E38" t="s">
        <v>233</v>
      </c>
      <c r="F38" t="s">
        <v>32</v>
      </c>
      <c r="G38" t="s">
        <v>33</v>
      </c>
      <c r="I38" t="s">
        <v>230</v>
      </c>
      <c r="K38" t="s">
        <v>231</v>
      </c>
      <c r="L38" t="s">
        <v>232</v>
      </c>
    </row>
    <row r="39" spans="1:13" ht="15">
      <c r="A39">
        <v>38</v>
      </c>
      <c r="B39" s="35" t="s">
        <v>234</v>
      </c>
      <c r="C39" t="s">
        <v>235</v>
      </c>
      <c r="G39" t="s">
        <v>33</v>
      </c>
      <c r="M39" t="s">
        <v>31</v>
      </c>
    </row>
    <row r="40" spans="1:13" ht="15">
      <c r="A40">
        <v>39</v>
      </c>
      <c r="B40" s="35" t="s">
        <v>236</v>
      </c>
      <c r="C40" t="s">
        <v>237</v>
      </c>
      <c r="G40" t="s">
        <v>33</v>
      </c>
      <c r="M40" t="s">
        <v>31</v>
      </c>
    </row>
    <row r="41" spans="1:13" ht="15">
      <c r="A41">
        <v>40</v>
      </c>
      <c r="B41" s="35" t="s">
        <v>238</v>
      </c>
      <c r="C41" t="s">
        <v>239</v>
      </c>
      <c r="D41" t="s">
        <v>559</v>
      </c>
      <c r="F41" t="s">
        <v>241</v>
      </c>
      <c r="G41" t="s">
        <v>33</v>
      </c>
      <c r="I41" t="s">
        <v>240</v>
      </c>
      <c r="M41" t="s">
        <v>41</v>
      </c>
    </row>
    <row r="42" spans="1:13" ht="15">
      <c r="A42">
        <v>41</v>
      </c>
      <c r="B42" s="35" t="s">
        <v>242</v>
      </c>
      <c r="C42" t="s">
        <v>243</v>
      </c>
      <c r="G42" t="s">
        <v>33</v>
      </c>
      <c r="M42" t="s">
        <v>31</v>
      </c>
    </row>
    <row r="43" spans="1:13" ht="15">
      <c r="A43">
        <v>42</v>
      </c>
      <c r="B43" s="35" t="s">
        <v>244</v>
      </c>
      <c r="C43" t="s">
        <v>245</v>
      </c>
      <c r="G43" t="s">
        <v>33</v>
      </c>
      <c r="M43" t="s">
        <v>31</v>
      </c>
    </row>
    <row r="44" spans="1:13" ht="15">
      <c r="A44">
        <v>43</v>
      </c>
      <c r="B44" s="35" t="s">
        <v>246</v>
      </c>
      <c r="C44" t="s">
        <v>247</v>
      </c>
      <c r="D44" t="s">
        <v>560</v>
      </c>
      <c r="E44" t="s">
        <v>250</v>
      </c>
      <c r="F44" t="s">
        <v>47</v>
      </c>
      <c r="G44" t="s">
        <v>33</v>
      </c>
      <c r="K44" t="s">
        <v>248</v>
      </c>
      <c r="L44" t="s">
        <v>249</v>
      </c>
      <c r="M44" t="s">
        <v>41</v>
      </c>
    </row>
    <row r="45" spans="1:12" ht="15">
      <c r="A45">
        <v>44</v>
      </c>
      <c r="B45" s="35" t="s">
        <v>251</v>
      </c>
      <c r="C45" t="s">
        <v>252</v>
      </c>
      <c r="E45" t="s">
        <v>257</v>
      </c>
      <c r="F45" t="s">
        <v>65</v>
      </c>
      <c r="G45" t="s">
        <v>33</v>
      </c>
      <c r="I45" t="s">
        <v>253</v>
      </c>
      <c r="J45" t="s">
        <v>254</v>
      </c>
      <c r="K45" t="s">
        <v>255</v>
      </c>
      <c r="L45" t="s">
        <v>256</v>
      </c>
    </row>
    <row r="46" spans="1:12" ht="15">
      <c r="A46">
        <v>45</v>
      </c>
      <c r="B46" s="35" t="s">
        <v>258</v>
      </c>
      <c r="C46" t="s">
        <v>259</v>
      </c>
      <c r="G46" t="s">
        <v>33</v>
      </c>
      <c r="I46" t="s">
        <v>260</v>
      </c>
      <c r="K46" t="s">
        <v>261</v>
      </c>
      <c r="L46" t="s">
        <v>262</v>
      </c>
    </row>
    <row r="47" spans="1:13" ht="15">
      <c r="A47">
        <v>46</v>
      </c>
      <c r="B47" s="35" t="s">
        <v>263</v>
      </c>
      <c r="C47" t="s">
        <v>264</v>
      </c>
      <c r="D47" t="s">
        <v>561</v>
      </c>
      <c r="F47" t="s">
        <v>65</v>
      </c>
      <c r="G47" t="s">
        <v>33</v>
      </c>
      <c r="I47" t="s">
        <v>265</v>
      </c>
      <c r="L47" t="s">
        <v>266</v>
      </c>
      <c r="M47" t="s">
        <v>41</v>
      </c>
    </row>
    <row r="48" spans="1:13" ht="15">
      <c r="A48">
        <v>47</v>
      </c>
      <c r="B48" s="35" t="s">
        <v>267</v>
      </c>
      <c r="C48" t="s">
        <v>268</v>
      </c>
      <c r="E48" t="s">
        <v>272</v>
      </c>
      <c r="F48" t="s">
        <v>38</v>
      </c>
      <c r="G48" t="s">
        <v>33</v>
      </c>
      <c r="I48" t="s">
        <v>269</v>
      </c>
      <c r="K48" t="s">
        <v>270</v>
      </c>
      <c r="L48" t="s">
        <v>271</v>
      </c>
      <c r="M48" t="s">
        <v>30</v>
      </c>
    </row>
    <row r="49" spans="1:13" ht="15">
      <c r="A49">
        <v>48</v>
      </c>
      <c r="B49" s="35" t="s">
        <v>274</v>
      </c>
      <c r="C49" t="s">
        <v>275</v>
      </c>
      <c r="G49" t="s">
        <v>33</v>
      </c>
      <c r="M49" t="s">
        <v>64</v>
      </c>
    </row>
    <row r="50" spans="1:11" ht="15">
      <c r="A50">
        <v>49</v>
      </c>
      <c r="B50" s="35" t="s">
        <v>276</v>
      </c>
      <c r="C50" t="s">
        <v>277</v>
      </c>
      <c r="E50" t="s">
        <v>279</v>
      </c>
      <c r="F50" t="s">
        <v>47</v>
      </c>
      <c r="G50" t="s">
        <v>33</v>
      </c>
      <c r="K50" t="s">
        <v>278</v>
      </c>
    </row>
    <row r="51" spans="1:12" ht="15">
      <c r="A51">
        <v>50</v>
      </c>
      <c r="B51" s="35" t="s">
        <v>280</v>
      </c>
      <c r="C51" t="s">
        <v>281</v>
      </c>
      <c r="G51" t="s">
        <v>33</v>
      </c>
      <c r="I51" t="s">
        <v>282</v>
      </c>
      <c r="J51" t="s">
        <v>283</v>
      </c>
      <c r="K51" t="s">
        <v>284</v>
      </c>
      <c r="L51" t="s">
        <v>285</v>
      </c>
    </row>
    <row r="52" spans="1:7" ht="15">
      <c r="A52">
        <v>51</v>
      </c>
      <c r="B52" s="35" t="s">
        <v>286</v>
      </c>
      <c r="C52" t="s">
        <v>287</v>
      </c>
      <c r="G52" t="s">
        <v>33</v>
      </c>
    </row>
    <row r="53" spans="1:12" ht="15">
      <c r="A53">
        <v>52</v>
      </c>
      <c r="B53" s="35" t="s">
        <v>288</v>
      </c>
      <c r="C53" t="s">
        <v>289</v>
      </c>
      <c r="D53" t="s">
        <v>562</v>
      </c>
      <c r="E53" t="s">
        <v>293</v>
      </c>
      <c r="F53" t="s">
        <v>294</v>
      </c>
      <c r="G53" t="s">
        <v>33</v>
      </c>
      <c r="I53" t="s">
        <v>290</v>
      </c>
      <c r="K53" t="s">
        <v>291</v>
      </c>
      <c r="L53" t="s">
        <v>292</v>
      </c>
    </row>
    <row r="54" spans="1:13" ht="15">
      <c r="A54">
        <v>53</v>
      </c>
      <c r="B54" s="35" t="s">
        <v>295</v>
      </c>
      <c r="C54" t="s">
        <v>296</v>
      </c>
      <c r="E54" t="s">
        <v>298</v>
      </c>
      <c r="F54" t="s">
        <v>65</v>
      </c>
      <c r="G54" t="s">
        <v>33</v>
      </c>
      <c r="I54" t="s">
        <v>273</v>
      </c>
      <c r="K54" t="s">
        <v>297</v>
      </c>
      <c r="M54" t="s">
        <v>64</v>
      </c>
    </row>
    <row r="55" spans="1:12" ht="15">
      <c r="A55">
        <v>54</v>
      </c>
      <c r="B55" s="35" t="s">
        <v>299</v>
      </c>
      <c r="C55" t="s">
        <v>300</v>
      </c>
      <c r="E55" t="s">
        <v>305</v>
      </c>
      <c r="G55" t="s">
        <v>33</v>
      </c>
      <c r="I55" t="s">
        <v>301</v>
      </c>
      <c r="J55" t="s">
        <v>302</v>
      </c>
      <c r="K55" t="s">
        <v>303</v>
      </c>
      <c r="L55" t="s">
        <v>304</v>
      </c>
    </row>
    <row r="56" spans="1:12" ht="15">
      <c r="A56">
        <v>55</v>
      </c>
      <c r="B56" s="35" t="s">
        <v>299</v>
      </c>
      <c r="C56" t="s">
        <v>300</v>
      </c>
      <c r="G56" t="s">
        <v>33</v>
      </c>
      <c r="I56" t="s">
        <v>306</v>
      </c>
      <c r="K56" t="s">
        <v>307</v>
      </c>
      <c r="L56" t="s">
        <v>308</v>
      </c>
    </row>
    <row r="57" spans="1:13" ht="15">
      <c r="A57">
        <v>56</v>
      </c>
      <c r="B57" s="35" t="s">
        <v>310</v>
      </c>
      <c r="C57" t="s">
        <v>311</v>
      </c>
      <c r="D57" t="s">
        <v>560</v>
      </c>
      <c r="F57" t="s">
        <v>121</v>
      </c>
      <c r="G57" t="s">
        <v>33</v>
      </c>
      <c r="I57" t="s">
        <v>312</v>
      </c>
      <c r="J57" t="s">
        <v>313</v>
      </c>
      <c r="K57" t="s">
        <v>314</v>
      </c>
      <c r="L57" t="s">
        <v>315</v>
      </c>
      <c r="M57" t="s">
        <v>41</v>
      </c>
    </row>
    <row r="58" spans="1:12" ht="15">
      <c r="A58">
        <v>57</v>
      </c>
      <c r="B58" s="35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5" t="s">
        <v>322</v>
      </c>
      <c r="C59" t="s">
        <v>323</v>
      </c>
      <c r="G59" t="s">
        <v>33</v>
      </c>
    </row>
    <row r="60" spans="1:12" ht="15">
      <c r="A60">
        <v>59</v>
      </c>
      <c r="B60" s="35" t="s">
        <v>324</v>
      </c>
      <c r="C60" t="s">
        <v>325</v>
      </c>
      <c r="E60" t="s">
        <v>329</v>
      </c>
      <c r="F60" t="s">
        <v>309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5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5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5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5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5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5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5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5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5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5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5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5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5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5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5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5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5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5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5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5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5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5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5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5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5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5" t="s">
        <v>444</v>
      </c>
      <c r="C86" t="s">
        <v>445</v>
      </c>
      <c r="G86" t="s">
        <v>33</v>
      </c>
    </row>
    <row r="87" spans="1:7" ht="15">
      <c r="A87">
        <v>86</v>
      </c>
      <c r="B87" s="35" t="s">
        <v>446</v>
      </c>
      <c r="C87" t="s">
        <v>447</v>
      </c>
      <c r="G87" t="s">
        <v>33</v>
      </c>
    </row>
    <row r="88" spans="1:13" ht="15">
      <c r="A88">
        <v>87</v>
      </c>
      <c r="B88" s="35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5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5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5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5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5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5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5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5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5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5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5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5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5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5" t="s">
        <v>517</v>
      </c>
      <c r="C102" t="s">
        <v>518</v>
      </c>
      <c r="E102" t="s">
        <v>522</v>
      </c>
      <c r="F102" t="s">
        <v>220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5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5" t="s">
        <v>528</v>
      </c>
      <c r="C104" t="s">
        <v>529</v>
      </c>
      <c r="G104" t="s">
        <v>33</v>
      </c>
    </row>
    <row r="105" spans="1:13" ht="15">
      <c r="A105">
        <v>104</v>
      </c>
      <c r="B105" s="35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spans="1:7" ht="15">
      <c r="A106">
        <v>105</v>
      </c>
      <c r="B106" s="35" t="s">
        <v>578</v>
      </c>
      <c r="C106" t="s">
        <v>579</v>
      </c>
      <c r="E106" t="s">
        <v>580</v>
      </c>
      <c r="G106" t="s">
        <v>33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48"/>
    </row>
    <row r="2" ht="15">
      <c r="A2" s="148"/>
    </row>
    <row r="3" ht="15">
      <c r="A3" s="148"/>
    </row>
    <row r="4" ht="15">
      <c r="A4" s="148"/>
    </row>
    <row r="5" ht="15">
      <c r="A5" s="148"/>
    </row>
    <row r="6" ht="15">
      <c r="A6" s="148"/>
    </row>
    <row r="7" ht="15">
      <c r="A7" s="148"/>
    </row>
    <row r="8" ht="15">
      <c r="A8" s="148"/>
    </row>
    <row r="9" ht="15">
      <c r="A9" s="148"/>
    </row>
    <row r="10" ht="15">
      <c r="A10" s="148"/>
    </row>
    <row r="11" ht="15">
      <c r="A11" s="148"/>
    </row>
    <row r="12" ht="15">
      <c r="A12" s="148"/>
    </row>
    <row r="13" ht="15">
      <c r="A13" s="148"/>
    </row>
    <row r="14" ht="15">
      <c r="A14" s="148"/>
    </row>
    <row r="15" ht="15">
      <c r="A15" s="148"/>
    </row>
    <row r="16" ht="15">
      <c r="A16" s="148"/>
    </row>
    <row r="17" ht="15">
      <c r="A17" s="148"/>
    </row>
    <row r="18" ht="15">
      <c r="A18" s="148"/>
    </row>
    <row r="19" ht="15">
      <c r="A19" s="148"/>
    </row>
    <row r="20" ht="15">
      <c r="A20" s="148"/>
    </row>
    <row r="21" ht="15">
      <c r="A21" s="148"/>
    </row>
    <row r="22" ht="15">
      <c r="A22" s="148"/>
    </row>
    <row r="23" ht="15">
      <c r="A23" s="148"/>
    </row>
    <row r="24" ht="15">
      <c r="A24" s="148"/>
    </row>
    <row r="25" ht="15">
      <c r="A25" s="148"/>
    </row>
    <row r="26" ht="15">
      <c r="A26" s="148"/>
    </row>
    <row r="27" ht="15">
      <c r="A27" s="148"/>
    </row>
    <row r="28" ht="15">
      <c r="A28" s="148"/>
    </row>
    <row r="29" ht="15">
      <c r="A29" s="148"/>
    </row>
    <row r="30" ht="15">
      <c r="A30" s="148"/>
    </row>
    <row r="31" ht="15">
      <c r="A31" s="148"/>
    </row>
    <row r="32" ht="15">
      <c r="A32" s="148"/>
    </row>
    <row r="33" ht="15">
      <c r="A33" s="148"/>
    </row>
    <row r="34" ht="15">
      <c r="A34" s="148"/>
    </row>
    <row r="35" ht="15">
      <c r="A35" s="148"/>
    </row>
    <row r="36" ht="15">
      <c r="A36" s="148"/>
    </row>
    <row r="37" ht="15">
      <c r="A37" s="148"/>
    </row>
    <row r="38" ht="15">
      <c r="A38" s="148"/>
    </row>
    <row r="39" ht="15">
      <c r="A39" s="148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2015-04-21T18:35:11Z</cp:lastPrinted>
  <dcterms:created xsi:type="dcterms:W3CDTF">2013-07-12T05:01:37Z</dcterms:created>
  <dcterms:modified xsi:type="dcterms:W3CDTF">2015-04-21T18:35:43Z</dcterms:modified>
  <cp:category/>
  <cp:version/>
  <cp:contentType/>
  <cp:contentStatus/>
</cp:coreProperties>
</file>