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<sst xmlns="http://schemas.openxmlformats.org/spreadsheetml/2006/main" count="873" uniqueCount="627">
  <si>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</si>
  <si>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</si>
  <si>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</si>
  <si>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</si>
  <si>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</si>
  <si>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</si>
  <si>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</si>
  <si>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</si>
  <si>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</si>
  <si>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</si>
  <si>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</si>
  <si>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</si>
  <si>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</si>
  <si>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</si>
  <si>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</si>
  <si>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</si>
  <si>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</si>
  <si>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</si>
  <si>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</si>
  <si>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</si>
  <si>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</si>
  <si>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</si>
  <si>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</si>
  <si>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</si>
  <si>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</si>
  <si>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</si>
  <si>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</si>
  <si>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</si>
  <si>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</si>
  <si>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</si>
  <si>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</si>
  <si>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</si>
  <si>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</si>
  <si>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</si>
  <si>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</si>
  <si>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</si>
  <si>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</si>
  <si>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</si>
  <si>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</si>
  <si>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</si>
  <si>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</si>
  <si>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</si>
  <si>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</si>
  <si>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</si>
  <si>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</si>
  <si>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</si>
  <si>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</si>
  <si>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</si>
  <si>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</si>
  <si>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</si>
  <si>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</si>
  <si>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</si>
  <si>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</si>
  <si>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</si>
  <si>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</si>
  <si>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</si>
  <si>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</si>
  <si>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</si>
  <si>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</si>
  <si>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</si>
  <si>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</si>
  <si>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</si>
  <si>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</si>
  <si>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</si>
  <si>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</si>
  <si>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</si>
  <si>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</si>
  <si>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</si>
  <si>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</si>
  <si>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</si>
  <si>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</si>
  <si>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</si>
  <si>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</si>
  <si>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</si>
  <si>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</si>
  <si>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</si>
  <si>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</si>
  <si>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</si>
  <si>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</si>
  <si>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</si>
  <si>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</si>
  <si>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</si>
  <si>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</si>
  <si>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</si>
  <si>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</si>
  <si>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</si>
  <si>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</si>
  <si>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</si>
  <si>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</si>
  <si>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</si>
  <si>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</si>
  <si>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</si>
  <si>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</si>
  <si>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</si>
  <si>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</si>
  <si>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</si>
  <si>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</si>
  <si>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</si>
  <si>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</si>
  <si>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</si>
  <si>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</si>
  <si>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</si>
  <si>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</si>
  <si>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</si>
  <si>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</si>
  <si>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</si>
  <si>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</si>
  <si>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</si>
  <si>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</si>
  <si>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</si>
  <si>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</si>
  <si>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</si>
  <si>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</si>
  <si>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</si>
  <si>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</si>
  <si>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</si>
  <si>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</si>
  <si>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</si>
  <si>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</si>
  <si>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</si>
  <si>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</si>
  <si>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</si>
  <si>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</si>
  <si>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</si>
  <si>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</si>
  <si>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</si>
  <si>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</si>
  <si>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</si>
  <si>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</si>
  <si>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</si>
  <si>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</si>
  <si>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</si>
  <si>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</si>
  <si>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</si>
  <si>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</si>
  <si>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</si>
  <si>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</si>
  <si>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</si>
  <si>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</si>
  <si>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</si>
  <si>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</si>
  <si>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</si>
  <si>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</si>
  <si>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</si>
  <si>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</si>
  <si>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</si>
  <si>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</si>
  <si>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</si>
  <si>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</si>
  <si>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</si>
  <si>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</si>
  <si>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</si>
  <si>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</si>
  <si>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</si>
  <si>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</si>
  <si>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</si>
  <si>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</si>
  <si>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</si>
  <si>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</si>
  <si>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</si>
  <si>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</si>
  <si>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</si>
  <si>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</si>
  <si>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</si>
  <si>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</si>
  <si>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</si>
  <si>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</si>
  <si>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</si>
  <si>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</si>
  <si>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</si>
  <si>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</si>
  <si>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</si>
  <si>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</si>
  <si>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</si>
  <si>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</si>
  <si>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</si>
  <si>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</si>
  <si>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</si>
  <si>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</si>
  <si>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</si>
  <si>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</si>
  <si>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</si>
  <si>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</si>
  <si>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</si>
  <si>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</si>
  <si>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</si>
  <si>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</si>
  <si>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</si>
  <si>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</si>
  <si>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</si>
  <si>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</si>
  <si>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</si>
  <si>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</si>
  <si>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</si>
  <si>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</si>
  <si>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</si>
  <si>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</si>
  <si>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</si>
  <si>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</si>
  <si>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</si>
  <si>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</si>
  <si>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</si>
  <si>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</si>
  <si>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</si>
  <si>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</si>
  <si>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</si>
  <si>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</si>
  <si>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</si>
  <si>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</si>
  <si>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</si>
  <si>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</si>
  <si>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</si>
  <si>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</si>
  <si>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</si>
  <si>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</si>
  <si>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</si>
  <si>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</si>
  <si>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</si>
  <si>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</si>
  <si>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</si>
  <si>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</si>
  <si>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</si>
  <si>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</si>
  <si>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</si>
  <si>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</si>
  <si>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</si>
  <si>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</si>
  <si>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</si>
  <si>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</si>
  <si>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</si>
  <si>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</si>
  <si>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</si>
  <si>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</si>
  <si>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</si>
  <si>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</si>
  <si>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</si>
  <si>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</si>
  <si>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</si>
  <si>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</si>
  <si>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</si>
  <si>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</si>
  <si>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</si>
  <si>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</si>
  <si>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</si>
  <si>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</si>
  <si>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</si>
  <si>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</si>
  <si>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</si>
  <si>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</si>
  <si>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</si>
  <si>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</si>
  <si>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</si>
  <si>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</si>
  <si>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</si>
  <si>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</si>
  <si>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</si>
  <si>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</si>
  <si>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</si>
  <si>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</si>
  <si>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</si>
  <si>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</si>
  <si>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</si>
  <si>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</si>
  <si>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</si>
  <si>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</si>
  <si>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</si>
  <si>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</si>
  <si>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</si>
  <si>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</si>
  <si>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</si>
  <si>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</si>
  <si>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</si>
  <si>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</si>
  <si>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</si>
  <si>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</si>
  <si>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</si>
  <si>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</si>
  <si>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</si>
  <si>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</si>
  <si>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</si>
  <si>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</si>
  <si>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</si>
  <si>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</si>
  <si>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</si>
  <si>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</si>
  <si>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</si>
  <si>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</si>
  <si>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</si>
  <si>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</si>
  <si>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</si>
  <si>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</si>
  <si>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</si>
  <si>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</si>
  <si>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</si>
  <si>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</si>
  <si>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</si>
  <si>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</si>
  <si>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</si>
  <si>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</si>
  <si>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</si>
  <si>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</si>
  <si>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</si>
  <si>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</si>
  <si>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</si>
  <si>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</si>
  <si>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</si>
  <si>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</si>
  <si>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</si>
  <si>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</si>
  <si>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</si>
  <si>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</si>
  <si>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</si>
  <si>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</si>
  <si>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</si>
  <si>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</si>
  <si>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</si>
  <si>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</si>
  <si>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</si>
  <si>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</si>
  <si>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</si>
  <si>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</si>
  <si>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</si>
  <si>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</si>
  <si>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</si>
  <si>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</si>
  <si>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</si>
  <si>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</si>
  <si>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</si>
  <si>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</si>
  <si>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</si>
  <si>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</si>
  <si>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</si>
  <si>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</si>
  <si>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</si>
  <si>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</si>
  <si>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</si>
  <si>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</si>
  <si>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</si>
  <si>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</si>
  <si>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</si>
  <si>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</si>
  <si>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</si>
  <si>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</si>
  <si>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</si>
  <si>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</si>
  <si>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</si>
  <si>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</si>
  <si>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</si>
  <si>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</si>
  <si>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</si>
  <si>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</si>
  <si>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</si>
  <si>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</si>
  <si>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</si>
  <si>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</si>
  <si>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</si>
  <si>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</si>
  <si>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</si>
  <si>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</si>
  <si>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</si>
  <si>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</si>
  <si>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</si>
  <si>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</si>
  <si>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</si>
  <si>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</si>
  <si>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</si>
  <si>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</si>
  <si>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</si>
  <si>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</si>
  <si>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</si>
  <si>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</si>
  <si>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</si>
  <si>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</si>
  <si>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</si>
  <si>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</si>
  <si>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</si>
  <si>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</si>
  <si>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</si>
  <si>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</si>
  <si>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</si>
  <si>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</si>
  <si>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</si>
  <si>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</si>
  <si>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</si>
  <si>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</si>
  <si>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</si>
  <si>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</si>
  <si>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</si>
  <si>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</si>
  <si>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</si>
  <si>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</si>
  <si>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</si>
  <si>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</si>
  <si>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</si>
  <si>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</si>
  <si>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</si>
  <si>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</si>
  <si>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</si>
  <si>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</si>
  <si>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</si>
  <si>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</si>
  <si>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</si>
  <si>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</si>
  <si>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</si>
  <si>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</si>
  <si>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</si>
  <si>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</si>
  <si>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</si>
  <si>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</si>
  <si>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</si>
  <si>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</si>
  <si>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</si>
  <si>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</si>
  <si>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</si>
  <si>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</si>
  <si>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</si>
  <si>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</si>
  <si>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</si>
  <si>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</si>
  <si>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</si>
  <si>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</si>
  <si>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</si>
  <si>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</si>
  <si>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</si>
  <si>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</si>
  <si>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</si>
  <si>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</si>
  <si>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</si>
  <si>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</si>
  <si>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</si>
  <si>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</si>
  <si>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</si>
  <si>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</si>
  <si>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</si>
  <si>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</si>
  <si>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</si>
  <si>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</si>
  <si>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</si>
  <si>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</si>
  <si>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</si>
  <si>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</si>
  <si>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</si>
  <si>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</si>
  <si>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</si>
  <si>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</si>
  <si>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</si>
  <si>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</si>
  <si>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</si>
  <si>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</si>
  <si>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</si>
  <si>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</si>
  <si>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</si>
  <si>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</si>
  <si>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</si>
  <si>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</si>
  <si>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</si>
  <si>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</si>
  <si>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</si>
  <si>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</si>
  <si>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</si>
  <si>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</si>
  <si>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</si>
  <si>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</si>
  <si>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</si>
  <si>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</si>
  <si>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</si>
  <si>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</si>
  <si>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</si>
  <si>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</si>
  <si>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</si>
  <si>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</si>
  <si>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</si>
  <si>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</si>
  <si>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</si>
  <si>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</si>
  <si>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</si>
  <si>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</si>
  <si>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</si>
  <si>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</si>
  <si>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</si>
  <si>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</si>
  <si>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</si>
  <si>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</si>
  <si>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</si>
  <si>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</si>
  <si>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</si>
  <si>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</si>
  <si>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</si>
  <si>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</si>
  <si>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</si>
  <si>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</si>
  <si>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</si>
  <si>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</si>
  <si>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</si>
  <si>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</si>
  <si>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</si>
  <si>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</si>
  <si>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</si>
  <si>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</si>
  <si>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</si>
  <si>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</si>
  <si>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</si>
  <si>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</si>
  <si>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</si>
  <si>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</si>
  <si>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</si>
  <si>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</si>
  <si>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</si>
  <si>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</si>
  <si>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</si>
  <si>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</si>
  <si>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</si>
  <si>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</si>
  <si>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</si>
  <si>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</si>
  <si>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</si>
  <si>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</si>
  <si>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</si>
  <si>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</si>
  <si>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</si>
  <si>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</si>
  <si>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</si>
  <si>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</si>
  <si>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</si>
  <si>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</si>
  <si>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</si>
  <si>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</si>
  <si>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</si>
  <si>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</si>
  <si>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</si>
  <si>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</si>
  <si>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</si>
  <si>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</si>
  <si>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</si>
  <si>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</si>
  <si>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</si>
  <si>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</si>
  <si>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</si>
  <si>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</si>
  <si>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</si>
  <si>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</si>
  <si>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</si>
  <si>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</si>
  <si>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</si>
  <si>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</si>
  <si>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</si>
  <si>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</si>
  <si>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</si>
  <si>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</si>
  <si>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</si>
  <si>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</si>
  <si>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</si>
  <si>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</si>
  <si>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</si>
  <si>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</si>
  <si>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</si>
  <si>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</si>
  <si>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</si>
  <si>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</si>
  <si>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</si>
  <si>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</si>
  <si>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</si>
  <si>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</si>
  <si>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</si>
  <si>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</si>
  <si>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</si>
  <si>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</si>
  <si>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</si>
  <si>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</si>
  <si>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</si>
  <si>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</si>
  <si>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</si>
  <si>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</si>
  <si>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</si>
  <si>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</si>
  <si>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</si>
  <si>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</si>
  <si>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</si>
  <si>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</si>
  <si>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</si>
  <si>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</si>
  <si>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</si>
  <si>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</si>
  <si>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</si>
  <si>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</si>
  <si>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</si>
  <si>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</si>
  <si>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</si>
  <si>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</si>
  <si>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</si>
  <si>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</si>
  <si>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</si>
  <si>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</si>
  <si>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</si>
  <si>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</si>
  <si>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</si>
  <si>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</si>
  <si>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</si>
  <si>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</si>
  <si>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</si>
  <si>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</si>
  <si>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</si>
  <si>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</si>
  <si>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</si>
  <si>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</si>
  <si>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</si>
  <si>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</si>
  <si>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</si>
  <si>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</si>
  <si>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</si>
  <si>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VALVULA Ø32" MARIPOSA TIPO LUG  #150</t>
  </si>
  <si>
    <t>VALVULA Ø20" SMARIPOSA TIPO LUG  #150</t>
  </si>
  <si>
    <t>VALVULA Ø16" MARIPOSA TIPO LUG  #150</t>
  </si>
  <si>
    <t>VALVULA Ø4" MARIPOSA TIPO LUG  #150</t>
  </si>
  <si>
    <t>VALVULA Ø8" MARIPOSA TIPO LUG  #150</t>
  </si>
  <si>
    <t>VALVULA Ø4" COMPUERTA MANUAL Clase 300</t>
  </si>
  <si>
    <t>VALVULA GATE #150 RF STL, ASTM A216 Gr WCB</t>
  </si>
  <si>
    <t>VALVULA DUO CHECK TIPO WAFER ASTM A351 CF8M</t>
  </si>
  <si>
    <t>-</t>
  </si>
  <si>
    <t>sin stock</t>
  </si>
  <si>
    <t>CICAL</t>
  </si>
  <si>
    <t>GABRIEL CUCOCH</t>
  </si>
  <si>
    <t>A CONVENIR</t>
  </si>
  <si>
    <t>PABLO ARAVENA</t>
  </si>
  <si>
    <t>PARAVENA@CICAL.CL</t>
  </si>
  <si>
    <t xml:space="preserve">UNIDADES COTIZADAS SEGÚN STOCK </t>
  </si>
  <si>
    <t>DISPONIBILIDAD INMEDIATA EXCEPTO VENTA PREVIA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</si>
</sst>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8"/>
      <name val="Calibri"/>
      <family val="2"/>
    </font>
    <font>
      <u val="single"/>
      <sz val="9"/>
      <color indexed="12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u val="single"/>
      <sz val="9"/>
      <color theme="10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 horizontal="center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29" xfId="0" applyFont="1" applyFill="1" applyBorder="1" applyAlignment="1" applyProtection="1">
      <alignment horizontal="right"/>
      <protection locked="0"/>
    </xf>
    <xf numFmtId="1" fontId="54" fillId="33" borderId="30" xfId="0" applyNumberFormat="1" applyFont="1" applyFill="1" applyBorder="1" applyAlignment="1" applyProtection="1">
      <alignment horizontal="center"/>
      <protection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1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2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1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4" fillId="33" borderId="33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4" xfId="0" applyFont="1" applyFill="1" applyBorder="1" applyAlignment="1" applyProtection="1">
      <alignment horizontal="right"/>
      <protection locked="0"/>
    </xf>
    <xf numFmtId="1" fontId="54" fillId="33" borderId="35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4" fillId="33" borderId="26" xfId="0" applyNumberFormat="1" applyFont="1" applyFill="1" applyBorder="1" applyAlignment="1" applyProtection="1">
      <alignment horizontal="center"/>
      <protection/>
    </xf>
    <xf numFmtId="166" fontId="54" fillId="33" borderId="26" xfId="0" applyNumberFormat="1" applyFont="1" applyFill="1" applyBorder="1" applyAlignment="1" applyProtection="1">
      <alignment horizontal="center"/>
      <protection locked="0"/>
    </xf>
    <xf numFmtId="166" fontId="54" fillId="33" borderId="15" xfId="0" applyNumberFormat="1" applyFont="1" applyFill="1" applyBorder="1" applyAlignment="1" applyProtection="1">
      <alignment horizontal="center"/>
      <protection/>
    </xf>
    <xf numFmtId="166" fontId="54" fillId="33" borderId="36" xfId="0" applyNumberFormat="1" applyFont="1" applyFill="1" applyBorder="1" applyAlignment="1" applyProtection="1">
      <alignment horizontal="center"/>
      <protection/>
    </xf>
    <xf numFmtId="166" fontId="54" fillId="33" borderId="36" xfId="0" applyNumberFormat="1" applyFont="1" applyFill="1" applyBorder="1" applyAlignment="1" applyProtection="1">
      <alignment horizontal="center"/>
      <protection locked="0"/>
    </xf>
    <xf numFmtId="166" fontId="54" fillId="33" borderId="27" xfId="0" applyNumberFormat="1" applyFont="1" applyFill="1" applyBorder="1" applyAlignment="1" applyProtection="1">
      <alignment horizontal="center"/>
      <protection/>
    </xf>
    <xf numFmtId="0" fontId="40" fillId="0" borderId="0" xfId="45" applyAlignment="1">
      <alignment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15" xfId="0" applyFont="1" applyFill="1" applyBorder="1" applyAlignment="1" applyProtection="1">
      <alignment horizontal="left"/>
      <protection locked="0"/>
    </xf>
    <xf numFmtId="0" fontId="27" fillId="33" borderId="0" xfId="0" applyFont="1" applyFill="1" applyAlignment="1">
      <alignment horizontal="left"/>
    </xf>
    <xf numFmtId="0" fontId="27" fillId="33" borderId="15" xfId="0" applyFont="1" applyFill="1" applyBorder="1" applyAlignment="1">
      <alignment horizontal="left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left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30" fillId="33" borderId="11" xfId="0" applyFont="1" applyFill="1" applyBorder="1" applyAlignment="1" applyProtection="1">
      <alignment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166" fontId="30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166" fontId="30" fillId="33" borderId="0" xfId="0" applyNumberFormat="1" applyFont="1" applyFill="1" applyBorder="1" applyAlignment="1" applyProtection="1">
      <alignment horizontal="left"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/>
      <protection/>
    </xf>
    <xf numFmtId="166" fontId="30" fillId="0" borderId="0" xfId="0" applyNumberFormat="1" applyFont="1" applyFill="1" applyBorder="1" applyAlignment="1" applyProtection="1">
      <alignment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30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30" fillId="33" borderId="24" xfId="0" applyFont="1" applyFill="1" applyBorder="1" applyAlignment="1" applyProtection="1">
      <alignment/>
      <protection locked="0"/>
    </xf>
    <xf numFmtId="164" fontId="30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58" fillId="33" borderId="15" xfId="45" applyFont="1" applyFill="1" applyBorder="1" applyAlignment="1" applyProtection="1">
      <alignment horizontal="left"/>
      <protection/>
    </xf>
    <xf numFmtId="166" fontId="59" fillId="33" borderId="12" xfId="0" applyNumberFormat="1" applyFont="1" applyFill="1" applyBorder="1" applyAlignment="1" applyProtection="1">
      <alignment horizontal="center"/>
      <protection/>
    </xf>
    <xf numFmtId="166" fontId="59" fillId="33" borderId="15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97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AVENA@CICAL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0.42187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2493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100" t="s">
        <v>6</v>
      </c>
      <c r="C4" s="101"/>
      <c r="D4" s="102"/>
      <c r="E4" s="101" t="s">
        <v>12</v>
      </c>
      <c r="F4" s="103"/>
      <c r="G4" s="103"/>
      <c r="H4" s="104"/>
      <c r="I4" s="101" t="s">
        <v>9</v>
      </c>
      <c r="J4" s="105"/>
      <c r="K4" s="20"/>
    </row>
    <row r="5" spans="2:11" ht="15">
      <c r="B5" s="106"/>
      <c r="C5" s="107"/>
      <c r="D5" s="108"/>
      <c r="E5" s="109"/>
      <c r="F5" s="109"/>
      <c r="G5" s="109"/>
      <c r="H5" s="109"/>
      <c r="I5" s="109"/>
      <c r="J5" s="110"/>
      <c r="K5" s="20"/>
    </row>
    <row r="6" spans="2:10" ht="17.25" customHeight="1">
      <c r="B6" s="106" t="s">
        <v>27</v>
      </c>
      <c r="C6" s="107"/>
      <c r="D6" s="111" t="s">
        <v>620</v>
      </c>
      <c r="E6" s="107" t="s">
        <v>7</v>
      </c>
      <c r="F6" s="109"/>
      <c r="G6" s="109"/>
      <c r="H6" s="109"/>
      <c r="I6" s="112"/>
      <c r="J6" s="129" t="s">
        <v>624</v>
      </c>
    </row>
    <row r="7" spans="2:10" ht="15">
      <c r="B7" s="106" t="s">
        <v>25</v>
      </c>
      <c r="C7" s="107"/>
      <c r="D7" s="111"/>
      <c r="E7" s="107" t="s">
        <v>8</v>
      </c>
      <c r="F7" s="109" t="s">
        <v>29</v>
      </c>
      <c r="G7" s="109"/>
      <c r="H7" s="109"/>
      <c r="I7" s="107" t="s">
        <v>26</v>
      </c>
      <c r="J7" s="113" t="s">
        <v>623</v>
      </c>
    </row>
    <row r="8" spans="2:12" ht="15.75" thickBot="1">
      <c r="B8" s="114" t="s">
        <v>28</v>
      </c>
      <c r="C8" s="115"/>
      <c r="D8" s="111" t="s">
        <v>622</v>
      </c>
      <c r="E8" s="107" t="s">
        <v>11</v>
      </c>
      <c r="F8" s="109" t="s">
        <v>621</v>
      </c>
      <c r="G8" s="109"/>
      <c r="H8" s="109"/>
      <c r="I8" s="107" t="s">
        <v>14</v>
      </c>
      <c r="J8" s="116">
        <f ca="1">TODAY()</f>
        <v>42103</v>
      </c>
      <c r="K8" s="20"/>
      <c r="L8" s="20"/>
    </row>
    <row r="9" spans="2:18" ht="16.5" thickBot="1" thickTop="1">
      <c r="B9" s="117"/>
      <c r="C9" s="118"/>
      <c r="D9" s="119"/>
      <c r="E9" s="118"/>
      <c r="F9" s="119"/>
      <c r="G9" s="119"/>
      <c r="H9" s="119"/>
      <c r="I9" s="118"/>
      <c r="J9" s="12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21" t="s">
        <v>1</v>
      </c>
      <c r="C10" s="122" t="s">
        <v>24</v>
      </c>
      <c r="D10" s="123"/>
      <c r="E10" s="124"/>
      <c r="F10" s="125" t="s">
        <v>0</v>
      </c>
      <c r="G10" s="126" t="s">
        <v>23</v>
      </c>
      <c r="H10" s="126" t="s">
        <v>15</v>
      </c>
      <c r="I10" s="127" t="s">
        <v>13</v>
      </c>
      <c r="J10" s="12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6">
        <v>1</v>
      </c>
      <c r="C11" s="87" t="s">
        <v>610</v>
      </c>
      <c r="D11" s="88"/>
      <c r="E11" s="89"/>
      <c r="F11" s="90">
        <v>1</v>
      </c>
      <c r="G11" s="90" t="s">
        <v>23</v>
      </c>
      <c r="H11" s="91" t="s">
        <v>618</v>
      </c>
      <c r="I11" s="92">
        <v>0</v>
      </c>
      <c r="J11" s="130" t="s">
        <v>619</v>
      </c>
      <c r="K11" s="28">
        <v>1</v>
      </c>
      <c r="L11" s="29">
        <v>0</v>
      </c>
      <c r="M11" s="29">
        <f>+L11*(1-0.2)</f>
        <v>0</v>
      </c>
      <c r="N11" s="29"/>
      <c r="O11" s="29"/>
      <c r="P11" s="30">
        <v>1.4</v>
      </c>
      <c r="Q11" s="31">
        <f>+M11</f>
        <v>0</v>
      </c>
      <c r="R11" s="35">
        <f>Q11*P11</f>
        <v>0</v>
      </c>
    </row>
    <row r="12" spans="2:18" ht="15">
      <c r="B12" s="93">
        <v>2</v>
      </c>
      <c r="C12" s="94" t="s">
        <v>611</v>
      </c>
      <c r="D12" s="82"/>
      <c r="E12" s="83"/>
      <c r="F12" s="95">
        <v>2</v>
      </c>
      <c r="G12" s="95" t="s">
        <v>23</v>
      </c>
      <c r="H12" s="96" t="s">
        <v>618</v>
      </c>
      <c r="I12" s="97">
        <v>0</v>
      </c>
      <c r="J12" s="131" t="s">
        <v>619</v>
      </c>
      <c r="K12" s="28">
        <v>2</v>
      </c>
      <c r="L12" s="29">
        <v>0</v>
      </c>
      <c r="M12" s="29">
        <f aca="true" t="shared" si="0" ref="M12:M18">+L12*(1-0.2)</f>
        <v>0</v>
      </c>
      <c r="N12" s="29"/>
      <c r="O12" s="29"/>
      <c r="P12" s="30">
        <v>1.5</v>
      </c>
      <c r="Q12" s="31">
        <f aca="true" t="shared" si="1" ref="Q12:Q18">+M12</f>
        <v>0</v>
      </c>
      <c r="R12" s="35">
        <f aca="true" t="shared" si="2" ref="R12:R28">Q12*P12</f>
        <v>0</v>
      </c>
    </row>
    <row r="13" spans="2:18" ht="15">
      <c r="B13" s="93">
        <v>3</v>
      </c>
      <c r="C13" s="94" t="s">
        <v>612</v>
      </c>
      <c r="D13" s="99"/>
      <c r="E13" s="83"/>
      <c r="F13" s="95">
        <v>3</v>
      </c>
      <c r="G13" s="95" t="s">
        <v>23</v>
      </c>
      <c r="H13" s="96">
        <f aca="true" t="shared" si="3" ref="H13:H18">+R13</f>
        <v>4523808</v>
      </c>
      <c r="I13" s="97">
        <v>0</v>
      </c>
      <c r="J13" s="98">
        <f>F13*H13*(1-I13/100)</f>
        <v>13571424</v>
      </c>
      <c r="K13" s="28">
        <v>3</v>
      </c>
      <c r="L13" s="29">
        <v>3769840</v>
      </c>
      <c r="M13" s="29">
        <f t="shared" si="0"/>
        <v>3015872</v>
      </c>
      <c r="N13" s="29"/>
      <c r="O13" s="29"/>
      <c r="P13" s="30">
        <v>1.5</v>
      </c>
      <c r="Q13" s="31">
        <f t="shared" si="1"/>
        <v>3015872</v>
      </c>
      <c r="R13" s="35">
        <f t="shared" si="2"/>
        <v>4523808</v>
      </c>
    </row>
    <row r="14" spans="2:18" ht="15">
      <c r="B14" s="93">
        <v>4</v>
      </c>
      <c r="C14" s="94" t="s">
        <v>613</v>
      </c>
      <c r="D14" s="82"/>
      <c r="E14" s="83"/>
      <c r="F14" s="95">
        <v>1</v>
      </c>
      <c r="G14" s="95" t="s">
        <v>23</v>
      </c>
      <c r="H14" s="96">
        <f t="shared" si="3"/>
        <v>598392</v>
      </c>
      <c r="I14" s="97">
        <v>0</v>
      </c>
      <c r="J14" s="98">
        <f>F14*H14*(1-I14/100)</f>
        <v>598392</v>
      </c>
      <c r="K14" s="28">
        <v>4</v>
      </c>
      <c r="L14" s="29">
        <v>498660</v>
      </c>
      <c r="M14" s="29">
        <f t="shared" si="0"/>
        <v>398928</v>
      </c>
      <c r="N14" s="29"/>
      <c r="O14" s="29"/>
      <c r="P14" s="30">
        <v>1.5</v>
      </c>
      <c r="Q14" s="31">
        <f t="shared" si="1"/>
        <v>398928</v>
      </c>
      <c r="R14" s="35">
        <f t="shared" si="2"/>
        <v>598392</v>
      </c>
    </row>
    <row r="15" spans="2:18" ht="15">
      <c r="B15" s="93">
        <v>5</v>
      </c>
      <c r="C15" s="94" t="s">
        <v>614</v>
      </c>
      <c r="D15" s="82"/>
      <c r="E15" s="83"/>
      <c r="F15" s="95">
        <v>3</v>
      </c>
      <c r="G15" s="95" t="s">
        <v>23</v>
      </c>
      <c r="H15" s="96">
        <f t="shared" si="3"/>
        <v>1155804</v>
      </c>
      <c r="I15" s="97">
        <v>0</v>
      </c>
      <c r="J15" s="98">
        <f>F15*H15*(1-I15/100)</f>
        <v>3467412</v>
      </c>
      <c r="K15" s="28">
        <v>5</v>
      </c>
      <c r="L15" s="29">
        <v>963170</v>
      </c>
      <c r="M15" s="29">
        <f t="shared" si="0"/>
        <v>770536</v>
      </c>
      <c r="N15" s="29"/>
      <c r="O15" s="29"/>
      <c r="P15" s="30">
        <v>1.5</v>
      </c>
      <c r="Q15" s="31">
        <f t="shared" si="1"/>
        <v>770536</v>
      </c>
      <c r="R15" s="35">
        <f t="shared" si="2"/>
        <v>1155804</v>
      </c>
    </row>
    <row r="16" spans="2:18" ht="15">
      <c r="B16" s="93">
        <v>6</v>
      </c>
      <c r="C16" s="94" t="s">
        <v>615</v>
      </c>
      <c r="D16" s="84"/>
      <c r="E16" s="85"/>
      <c r="F16" s="95">
        <v>2</v>
      </c>
      <c r="G16" s="95" t="s">
        <v>23</v>
      </c>
      <c r="H16" s="96" t="s">
        <v>618</v>
      </c>
      <c r="I16" s="97">
        <v>0</v>
      </c>
      <c r="J16" s="131" t="s">
        <v>619</v>
      </c>
      <c r="K16" s="28">
        <v>6</v>
      </c>
      <c r="L16" s="29">
        <v>0</v>
      </c>
      <c r="M16" s="29">
        <f t="shared" si="0"/>
        <v>0</v>
      </c>
      <c r="N16" s="29"/>
      <c r="O16" s="29"/>
      <c r="P16" s="30">
        <v>1.5</v>
      </c>
      <c r="Q16" s="31">
        <f t="shared" si="1"/>
        <v>0</v>
      </c>
      <c r="R16" s="35">
        <f t="shared" si="2"/>
        <v>0</v>
      </c>
    </row>
    <row r="17" spans="2:18" ht="15">
      <c r="B17" s="93">
        <v>7</v>
      </c>
      <c r="C17" s="94" t="s">
        <v>616</v>
      </c>
      <c r="D17" s="82"/>
      <c r="E17" s="83"/>
      <c r="F17" s="95">
        <v>4</v>
      </c>
      <c r="G17" s="95" t="s">
        <v>23</v>
      </c>
      <c r="H17" s="96">
        <f t="shared" si="3"/>
        <v>3608124</v>
      </c>
      <c r="I17" s="97">
        <v>0</v>
      </c>
      <c r="J17" s="98">
        <f>F17*H17*(1-I17/100)</f>
        <v>14432496</v>
      </c>
      <c r="K17" s="28">
        <v>7</v>
      </c>
      <c r="L17" s="29">
        <v>3006770</v>
      </c>
      <c r="M17" s="29">
        <f t="shared" si="0"/>
        <v>2405416</v>
      </c>
      <c r="N17" s="29"/>
      <c r="O17" s="29"/>
      <c r="P17" s="30">
        <v>1.5</v>
      </c>
      <c r="Q17" s="31">
        <f t="shared" si="1"/>
        <v>2405416</v>
      </c>
      <c r="R17" s="35">
        <f t="shared" si="2"/>
        <v>3608124</v>
      </c>
    </row>
    <row r="18" spans="2:18" ht="15">
      <c r="B18" s="93">
        <v>8</v>
      </c>
      <c r="C18" s="94" t="s">
        <v>617</v>
      </c>
      <c r="D18" s="82"/>
      <c r="E18" s="83"/>
      <c r="F18" s="95">
        <v>2</v>
      </c>
      <c r="G18" s="95" t="s">
        <v>23</v>
      </c>
      <c r="H18" s="96">
        <f t="shared" si="3"/>
        <v>5019540</v>
      </c>
      <c r="I18" s="97">
        <v>0</v>
      </c>
      <c r="J18" s="98">
        <f>F18*H18*(1-I18/100)</f>
        <v>10039080</v>
      </c>
      <c r="K18" s="28">
        <v>8</v>
      </c>
      <c r="L18" s="29">
        <v>4182950</v>
      </c>
      <c r="M18" s="29">
        <f t="shared" si="0"/>
        <v>3346360</v>
      </c>
      <c r="N18" s="29"/>
      <c r="O18" s="29"/>
      <c r="P18" s="30">
        <v>1.5</v>
      </c>
      <c r="Q18" s="31">
        <f t="shared" si="1"/>
        <v>3346360</v>
      </c>
      <c r="R18" s="35">
        <f t="shared" si="2"/>
        <v>5019540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1" t="s">
        <v>17</v>
      </c>
      <c r="C29" s="52"/>
      <c r="D29" s="37" t="s">
        <v>625</v>
      </c>
      <c r="E29" s="37"/>
      <c r="F29" s="53"/>
      <c r="G29" s="54" t="s">
        <v>3</v>
      </c>
      <c r="H29" s="55"/>
      <c r="I29" s="56"/>
      <c r="J29" s="57">
        <f>SUM(J11:J28)</f>
        <v>42108804</v>
      </c>
    </row>
    <row r="30" spans="2:10" ht="15">
      <c r="B30" s="58"/>
      <c r="C30" s="59"/>
      <c r="D30" s="60" t="s">
        <v>626</v>
      </c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42108804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8000672.76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50109476.76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hyperlinks>
    <hyperlink ref="J6" r:id="rId1" display="PARAVENA@CICAL.CL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2015-04-09T19:25:41Z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