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L11" i="1"/>
  <c r="Q12" i="1" l="1"/>
  <c r="Q19" i="1" l="1"/>
  <c r="Q13" i="1" l="1"/>
  <c r="Q14" i="1"/>
  <c r="Q15" i="1"/>
  <c r="Q16" i="1"/>
  <c r="Q17" i="1"/>
  <c r="Q18" i="1"/>
  <c r="Q22" i="1" l="1"/>
  <c r="Q26" i="1"/>
  <c r="Q20" i="1"/>
  <c r="Q21" i="1"/>
  <c r="Q23" i="1"/>
  <c r="Q24" i="1"/>
  <c r="Q25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<sst xmlns="http://schemas.openxmlformats.org/spreadsheetml/2006/main" count="1049" uniqueCount="720">
  <si>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</si>
  <si>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</si>
  <si>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</si>
  <si>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</si>
  <si>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</si>
  <si>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</si>
  <si>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</si>
  <si>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</si>
  <si>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</si>
  <si>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</si>
  <si>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</si>
  <si>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</si>
  <si>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</si>
  <si>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</si>
  <si>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</si>
  <si>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</si>
  <si>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</si>
  <si>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</si>
  <si>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</si>
  <si>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</si>
  <si>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</si>
  <si>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</si>
  <si>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</si>
  <si>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</si>
  <si>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</si>
  <si>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</si>
  <si>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</si>
  <si>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</si>
  <si>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</si>
  <si>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</si>
  <si>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</si>
  <si>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</si>
  <si>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</si>
  <si>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</si>
  <si>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</si>
  <si>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</si>
  <si>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</si>
  <si>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</si>
  <si>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</si>
  <si>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</si>
  <si>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</si>
  <si>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</si>
  <si>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</si>
  <si>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</si>
  <si>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</si>
  <si>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</si>
  <si>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</si>
  <si>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</si>
  <si>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</si>
  <si>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</si>
  <si>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</si>
  <si>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</si>
  <si>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</si>
  <si>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</si>
  <si>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</si>
  <si>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</si>
  <si>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</si>
  <si>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</si>
  <si>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</si>
  <si>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</si>
  <si>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</si>
  <si>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</si>
  <si>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</si>
  <si>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</si>
  <si>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</si>
  <si>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</si>
  <si>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</si>
  <si>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</si>
  <si>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</si>
  <si>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</si>
  <si>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</si>
  <si>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</si>
  <si>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</si>
  <si>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</si>
  <si>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</si>
  <si>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</si>
  <si>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</si>
  <si>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</si>
  <si>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</si>
  <si>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</si>
  <si>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</si>
  <si>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</si>
  <si>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</si>
  <si>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</si>
  <si>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</si>
  <si>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</si>
  <si>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</si>
  <si>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</si>
  <si>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</si>
  <si>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</si>
  <si>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</si>
  <si>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</si>
  <si>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</si>
  <si>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</si>
  <si>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</si>
  <si>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</si>
  <si>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</si>
  <si>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</si>
  <si>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</si>
  <si>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</si>
  <si>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</si>
  <si>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</si>
  <si>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</si>
  <si>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</si>
  <si>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</si>
  <si>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</si>
  <si>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</si>
  <si>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</si>
  <si>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</si>
  <si>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</si>
  <si>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</si>
  <si>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</si>
  <si>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</si>
  <si>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</si>
  <si>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</si>
  <si>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</si>
  <si>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</si>
  <si>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</si>
  <si>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</si>
  <si>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</si>
  <si>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</si>
  <si>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</si>
  <si>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</si>
  <si>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</si>
  <si>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</si>
  <si>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</si>
  <si>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</si>
  <si>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</si>
  <si>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</si>
  <si>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</si>
  <si>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</si>
  <si>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</si>
  <si>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</si>
  <si>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</si>
  <si>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</si>
  <si>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</si>
  <si>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</si>
  <si>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</si>
  <si>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</si>
  <si>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</si>
  <si>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</si>
  <si>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</si>
  <si>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</si>
  <si>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</si>
  <si>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</si>
  <si>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</si>
  <si>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</si>
  <si>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</si>
  <si>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</si>
  <si>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</si>
  <si>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</si>
  <si>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</si>
  <si>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</si>
  <si>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</si>
  <si>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</si>
  <si>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</si>
  <si>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</si>
  <si>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</si>
  <si>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</si>
  <si>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</si>
  <si>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</si>
  <si>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</si>
  <si>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</si>
  <si>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</si>
  <si>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</si>
  <si>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</si>
  <si>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</si>
  <si>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</si>
  <si>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</si>
  <si>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</si>
  <si>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</si>
  <si>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</si>
  <si>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</si>
  <si>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</si>
  <si>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</si>
  <si>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</si>
  <si>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</si>
  <si>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</si>
  <si>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</si>
  <si>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</si>
  <si>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</si>
  <si>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</si>
  <si>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</si>
  <si>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</si>
  <si>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</si>
  <si>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</si>
  <si>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</si>
  <si>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</si>
  <si>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</si>
  <si>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</si>
  <si>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</si>
  <si>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</si>
  <si>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</si>
  <si>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</si>
  <si>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</si>
  <si>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</si>
  <si>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</si>
  <si>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</si>
  <si>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</si>
  <si>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</si>
  <si>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</si>
  <si>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</si>
  <si>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</si>
  <si>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</si>
  <si>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</si>
  <si>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</si>
  <si>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</si>
  <si>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</si>
  <si>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</si>
  <si>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</si>
  <si>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</si>
  <si>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</si>
  <si>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</si>
  <si>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</si>
  <si>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</si>
  <si>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</si>
  <si>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</si>
  <si>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</si>
  <si>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</si>
  <si>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</si>
  <si>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</si>
  <si>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</si>
  <si>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</si>
  <si>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</si>
  <si>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</si>
  <si>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</si>
  <si>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</si>
  <si>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</si>
  <si>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</si>
  <si>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</si>
  <si>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</si>
  <si>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</si>
  <si>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</si>
  <si>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</si>
  <si>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</si>
  <si>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</si>
  <si>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</si>
  <si>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</si>
  <si>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</si>
  <si>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</si>
  <si>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</si>
  <si>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</si>
  <si>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</si>
  <si>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</si>
  <si>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</si>
  <si>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</si>
  <si>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</si>
  <si>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</si>
  <si>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</si>
  <si>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</si>
  <si>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</si>
  <si>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</si>
  <si>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</si>
  <si>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</si>
  <si>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</si>
  <si>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</si>
  <si>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</si>
  <si>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</si>
  <si>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</si>
  <si>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</si>
  <si>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</si>
  <si>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</si>
  <si>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</si>
  <si>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</si>
  <si>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</si>
  <si>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</si>
  <si>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</si>
  <si>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</si>
  <si>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</si>
  <si>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</si>
  <si>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</si>
  <si>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</si>
  <si>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</si>
  <si>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</si>
  <si>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</si>
  <si>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</si>
  <si>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</si>
  <si>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</si>
  <si>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</si>
  <si>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</si>
  <si>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</si>
  <si>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</si>
  <si>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</si>
  <si>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</si>
  <si>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</si>
  <si>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</si>
  <si>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</si>
  <si>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</si>
  <si>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</si>
  <si>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</si>
  <si>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</si>
  <si>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</si>
  <si>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</si>
  <si>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</si>
  <si>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</si>
  <si>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</si>
  <si>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</si>
  <si>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</si>
  <si>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</si>
  <si>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</si>
  <si>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</si>
  <si>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</si>
  <si>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</si>
  <si>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</si>
  <si>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</si>
  <si>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</si>
  <si>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</si>
  <si>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</si>
  <si>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</si>
  <si>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</si>
  <si>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</si>
  <si>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</si>
  <si>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</si>
  <si>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</si>
  <si>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</si>
  <si>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</si>
  <si>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</si>
  <si>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</si>
  <si>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</si>
  <si>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</si>
  <si>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</si>
  <si>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</si>
  <si>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</si>
  <si>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</si>
  <si>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</si>
  <si>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</si>
  <si>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</si>
  <si>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</si>
  <si>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</si>
  <si>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</si>
  <si>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</si>
  <si>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</si>
  <si>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</si>
  <si>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</si>
  <si>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</si>
  <si>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</si>
  <si>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</si>
  <si>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</si>
  <si>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</si>
  <si>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</si>
  <si>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</si>
  <si>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</si>
  <si>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</si>
  <si>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</si>
  <si>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</si>
  <si>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</si>
  <si>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</si>
  <si>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</si>
  <si>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</si>
  <si>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</si>
  <si>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</si>
  <si>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</si>
  <si>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</si>
  <si>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</si>
  <si>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</si>
  <si>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</si>
  <si>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</si>
  <si>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</si>
  <si>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</si>
  <si>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</si>
  <si>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</si>
  <si>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</si>
  <si>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</si>
  <si>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</si>
  <si>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</si>
  <si>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</si>
  <si>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</si>
  <si>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</si>
  <si>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</si>
  <si>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</si>
  <si>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</si>
  <si>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</si>
  <si>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</si>
  <si>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</si>
  <si>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</si>
  <si>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</si>
  <si>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</si>
  <si>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</si>
  <si>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</si>
  <si>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</si>
  <si>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</si>
  <si>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</si>
  <si>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</si>
  <si>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</si>
  <si>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</si>
  <si>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</si>
  <si>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</si>
  <si>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</si>
  <si>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</si>
  <si>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</si>
  <si>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</si>
  <si>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</si>
  <si>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</si>
  <si>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</si>
  <si>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</si>
  <si>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</si>
  <si>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</si>
  <si>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</si>
  <si>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</si>
  <si>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</si>
  <si>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</si>
  <si>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</si>
  <si>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</si>
  <si>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</si>
  <si>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</si>
  <si>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</si>
  <si>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</si>
  <si>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</si>
  <si>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</si>
  <si>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</si>
  <si>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</si>
  <si>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</si>
  <si>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</si>
  <si>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</si>
  <si>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</si>
  <si>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</si>
  <si>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</si>
  <si>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</si>
  <si>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</si>
  <si>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</si>
  <si>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</si>
  <si>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</si>
  <si>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</si>
  <si>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</si>
  <si>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</si>
  <si>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</si>
  <si>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</si>
  <si>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</si>
  <si>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</si>
  <si>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</si>
  <si>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</si>
  <si>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</si>
  <si>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</si>
  <si>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</si>
  <si>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</si>
  <si>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</si>
  <si>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</si>
  <si>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</si>
  <si>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</si>
  <si>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</si>
  <si>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</si>
  <si>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</si>
  <si>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</si>
  <si>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</si>
  <si>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</si>
  <si>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</si>
  <si>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</si>
  <si>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</si>
  <si>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</si>
  <si>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</si>
  <si>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</si>
  <si>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</si>
  <si>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</si>
  <si>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</si>
  <si>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</si>
  <si>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</si>
  <si>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</si>
  <si>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</si>
  <si>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</si>
  <si>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</si>
  <si>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</si>
  <si>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</si>
  <si>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</si>
  <si>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</si>
  <si>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</si>
  <si>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</si>
  <si>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</si>
  <si>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</si>
  <si>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</si>
  <si>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</si>
  <si>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</si>
  <si>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</si>
  <si>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</si>
  <si>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</si>
  <si>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</si>
  <si>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</si>
  <si>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</si>
  <si>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</si>
  <si>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</si>
  <si>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</si>
  <si>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</si>
  <si>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</si>
  <si>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</si>
  <si>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</si>
  <si>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</si>
  <si>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</si>
  <si>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</si>
  <si>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</si>
  <si>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</si>
  <si>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</si>
  <si>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</si>
  <si>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</si>
  <si>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</si>
  <si>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</si>
  <si>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</si>
  <si>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</si>
  <si>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</si>
  <si>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</si>
  <si>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</si>
  <si>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</si>
  <si>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</si>
  <si>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</si>
  <si>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</si>
  <si>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</si>
  <si>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</si>
  <si>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</si>
  <si>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</si>
  <si>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</si>
  <si>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</si>
  <si>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</si>
  <si>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</si>
  <si>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</si>
  <si>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</si>
  <si>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</si>
  <si>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</si>
  <si>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</si>
  <si>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</si>
  <si>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</si>
  <si>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</si>
  <si>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</si>
  <si>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</si>
  <si>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</si>
  <si>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</si>
  <si>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</si>
  <si>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</si>
  <si>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</si>
  <si>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</si>
  <si>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</si>
  <si>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</si>
  <si>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</si>
  <si>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</si>
  <si>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</si>
  <si>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</si>
  <si>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</si>
  <si>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</si>
  <si>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</si>
  <si>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</si>
  <si>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</si>
  <si>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</si>
  <si>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</si>
  <si>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</si>
  <si>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</si>
  <si>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</si>
  <si>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</si>
  <si>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</si>
  <si>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</si>
  <si>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</si>
  <si>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</si>
  <si>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</si>
  <si>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</si>
  <si>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</si>
  <si>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</si>
  <si>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</si>
  <si>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</si>
  <si>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</si>
  <si>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</si>
  <si>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</si>
  <si>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</si>
  <si>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</si>
  <si>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</si>
  <si>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</si>
  <si>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</si>
  <si>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</si>
  <si>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</si>
  <si>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</si>
  <si>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</si>
  <si>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</si>
  <si>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</si>
  <si>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</si>
  <si>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</si>
  <si>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</si>
  <si>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</si>
  <si>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</si>
  <si>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</si>
  <si>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</si>
  <si>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</si>
  <si>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</si>
  <si>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</si>
  <si>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</si>
  <si>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</si>
  <si>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</si>
  <si>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</si>
  <si>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</si>
  <si>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</si>
  <si>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</si>
  <si>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</si>
  <si>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</si>
  <si>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</si>
  <si>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</si>
  <si>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</si>
  <si>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</si>
  <si>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</si>
  <si>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</si>
  <si>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</si>
  <si>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</si>
  <si>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</si>
  <si>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</si>
  <si>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</si>
  <si>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</si>
  <si>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</si>
  <si>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</si>
  <si>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</si>
  <si>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</si>
  <si>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</si>
  <si>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</si>
  <si>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</si>
  <si>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</si>
  <si>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</si>
  <si>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</si>
  <si>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</si>
  <si>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</si>
  <si>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</si>
  <si>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</si>
  <si>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</si>
  <si>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</si>
  <si>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</si>
  <si>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</si>
  <si>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</si>
  <si>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</si>
  <si>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</si>
  <si>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</si>
  <si>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</si>
  <si>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</si>
  <si>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</si>
  <si>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</si>
  <si>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</si>
  <si>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</si>
  <si>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</si>
  <si>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</si>
  <si>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</si>
  <si>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</si>
  <si>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</si>
  <si>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</si>
  <si>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</si>
  <si>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</si>
  <si>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</si>
  <si>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</si>
  <si>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</si>
  <si>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</si>
  <si>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</si>
  <si>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</si>
  <si>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</si>
  <si>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</si>
  <si>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</si>
  <si>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</si>
  <si>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</si>
  <si>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</si>
  <si>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</si>
  <si>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</si>
  <si>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</si>
  <si>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</si>
  <si>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</si>
  <si>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</si>
  <si>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</si>
  <si>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</si>
  <si>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</si>
  <si>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</si>
  <si>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</si>
  <si>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</si>
  <si>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</si>
  <si>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</si>
  <si>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</si>
  <si>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</si>
  <si>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</si>
  <si>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</si>
  <si>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</si>
  <si>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</si>
  <si>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</si>
  <si>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</si>
  <si>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</si>
  <si>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</si>
  <si>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</si>
  <si>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</si>
  <si>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</si>
  <si>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</si>
  <si>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</si>
  <si>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</si>
  <si>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</si>
  <si>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</si>
  <si>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</si>
  <si>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</si>
  <si>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</si>
  <si>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</si>
  <si>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</si>
  <si>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</si>
  <si>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</si>
  <si>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</si>
  <si>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</si>
  <si>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</si>
  <si>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</si>
  <si>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</si>
  <si>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</si>
  <si>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</si>
  <si>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</si>
  <si>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</si>
  <si>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</si>
  <si>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</si>
  <si>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</si>
  <si>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</si>
  <si>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</si>
  <si>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</si>
  <si>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</si>
  <si>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</si>
  <si>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</si>
  <si>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</si>
  <si>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</si>
  <si>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</si>
  <si>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</si>
  <si>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</si>
  <si>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</si>
  <si>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</si>
  <si>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</si>
  <si>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</si>
  <si>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</si>
  <si>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</si>
  <si>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</si>
  <si>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</si>
  <si>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</si>
  <si>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VALVULA SELENOIDE N/A 2"HI BSP DANFOSS</t>
  </si>
  <si>
    <t>NIPLE CAÑERIA 2"BSP HE A/C 4" 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</si>
</sst>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0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4" sqref="C14:E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2409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599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 t="str">
        <f>VLOOKUP(D4,CLIENTES,4,FALSE)</f>
        <v>San José 0815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22" t="str">
        <f>VLOOKUP(D4,CLIENTES,5,FALSE)</f>
        <v>SAN BERNARDO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Eduardo Fernandez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42080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718</v>
      </c>
      <c r="D11" s="114"/>
      <c r="E11" s="115"/>
      <c r="F11" s="107">
        <v>1</v>
      </c>
      <c r="G11" s="107" t="s">
        <v>21</v>
      </c>
      <c r="H11" s="108">
        <f>VLOOKUP(B11,COTIZADO,8,FALSE)</f>
        <v>335070</v>
      </c>
      <c r="I11" s="110">
        <v>0</v>
      </c>
      <c r="J11" s="109">
        <f t="shared" ref="J11:J28" si="0">F11*H11*(1-I11/100)</f>
        <v>335070</v>
      </c>
      <c r="K11" s="28">
        <v>1</v>
      </c>
      <c r="L11" s="99">
        <f>205455+17925</f>
        <v>223380</v>
      </c>
      <c r="M11" s="99"/>
      <c r="N11" s="100"/>
      <c r="P11" s="91">
        <v>1.5</v>
      </c>
      <c r="Q11" s="92">
        <f>L11</f>
        <v>223380</v>
      </c>
      <c r="R11" s="93">
        <f>Q11*P11</f>
        <v>335070</v>
      </c>
    </row>
    <row r="12" spans="2:21" ht="15" customHeight="1" x14ac:dyDescent="0.25">
      <c r="B12" s="123">
        <v>2</v>
      </c>
      <c r="C12" s="113" t="s">
        <v>719</v>
      </c>
      <c r="D12" s="114"/>
      <c r="E12" s="115"/>
      <c r="F12" s="52">
        <v>1</v>
      </c>
      <c r="G12" s="52" t="s">
        <v>21</v>
      </c>
      <c r="H12" s="124">
        <f t="shared" ref="H12:H28" si="1">VLOOKUP(B12,COTIZADO,8,FALSE)</f>
        <v>4550</v>
      </c>
      <c r="I12" s="125">
        <v>0</v>
      </c>
      <c r="J12" s="126">
        <f t="shared" si="0"/>
        <v>4550</v>
      </c>
      <c r="K12" s="28">
        <v>2</v>
      </c>
      <c r="L12" s="100">
        <v>4550</v>
      </c>
      <c r="M12" s="99"/>
      <c r="N12" s="100"/>
      <c r="O12" s="100"/>
      <c r="P12" s="91">
        <v>1</v>
      </c>
      <c r="Q12" s="92">
        <f>L12</f>
        <v>4550</v>
      </c>
      <c r="R12" s="93">
        <f t="shared" ref="R12:R28" si="2">Q12*P12</f>
        <v>4550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f t="shared" ref="Q13:Q19" si="3">L13</f>
        <v>0</v>
      </c>
      <c r="R13" s="93">
        <f t="shared" si="2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1.5</v>
      </c>
      <c r="Q14" s="92">
        <f t="shared" si="3"/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si="3"/>
        <v>0</v>
      </c>
      <c r="R15" s="94">
        <f t="shared" si="2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1.5</v>
      </c>
      <c r="Q16" s="92">
        <f t="shared" si="3"/>
        <v>0</v>
      </c>
      <c r="R16" s="93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3"/>
        <v>0</v>
      </c>
      <c r="R17" s="93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ref="Q20:Q27" si="4">S20</f>
        <v>0</v>
      </c>
      <c r="R20" s="93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</v>
      </c>
      <c r="Q21" s="92">
        <f t="shared" si="4"/>
        <v>0</v>
      </c>
      <c r="R21" s="93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</v>
      </c>
      <c r="Q22" s="92">
        <f t="shared" si="4"/>
        <v>0</v>
      </c>
      <c r="R22" s="93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si="4"/>
        <v>0</v>
      </c>
      <c r="R23" s="93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4"/>
        <v>0</v>
      </c>
      <c r="R24" s="93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339620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339620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64527.8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404147.8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12" sqref="B11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VULCO S.A.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2015-03-17T13:46:43Z</cp:lastPrinted>
  <dcterms:created xsi:type="dcterms:W3CDTF">2013-07-12T05:01:37Z</dcterms:created>
  <dcterms:modified xsi:type="dcterms:W3CDTF">2015-03-17T18:21:00Z</dcterms:modified>
</cp:coreProperties>
</file>