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<sst xmlns="http://schemas.openxmlformats.org/spreadsheetml/2006/main" count="42" uniqueCount="38">
  <si>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</si>
  <si>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</si>
  <si>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</si>
  <si>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</si>
  <si>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</si>
  <si>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</si>
  <si>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</si>
  <si>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</si>
  <si>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</si>
  <si>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</si>
  <si>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</si>
  <si>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</si>
  <si>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</si>
  <si>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</si>
  <si>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</si>
  <si>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</si>
  <si>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</si>
  <si>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</si>
  <si>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</si>
  <si>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</si>
  <si>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</si>
  <si>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</si>
  <si>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</si>
  <si>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</si>
  <si>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</si>
  <si>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</si>
  <si>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</si>
  <si>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</si>
  <si>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</si>
  <si>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Cheque al día-Transferencia</t>
  </si>
  <si>
    <t>Contado</t>
  </si>
  <si>
    <t>IMPORMAC</t>
  </si>
  <si>
    <t>NIPLE A-106 SCH80 2x12"</t>
  </si>
  <si>
    <t>NIPLE A-106 NPT SCH80 2x8"</t>
  </si>
  <si>
    <t>NIPLE A-106 SCH80 NPT 1/2 x 10"</t>
  </si>
  <si>
    <t xml:space="preserve">Ayagon </t>
  </si>
  <si>
    <t>cotizacion nº: 56813</t>
  </si>
  <si>
    <r>
      <t xml:space="preserve">ENTREGA DESPUES DE 24 HORAS UNA VEZ PUESTA ORDEN DE COMPRA                     MATERIAL SUJETO A VENTA PREVIA                                                                                                   TRANSPORTE: </t>
    </r>
    <r>
      <rPr>
        <b/>
        <i/>
        <sz val="8"/>
        <color indexed="8"/>
        <rFont val="Calibri"/>
        <family val="2"/>
      </rPr>
      <t>ENVIO POR PAGAR A CUALQUIER DESTINO FUERA DE SANTIAGO  DESPACHOS DENTRO DE SANTIAGO SIN COSTO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</si>
</sst>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6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7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9" fontId="8" fillId="33" borderId="28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31" xfId="0" applyNumberFormat="1" applyFont="1" applyFill="1" applyBorder="1" applyAlignment="1" applyProtection="1">
      <alignment horizontal="center"/>
      <protection/>
    </xf>
    <xf numFmtId="174" fontId="8" fillId="33" borderId="32" xfId="0" applyNumberFormat="1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 horizontal="center"/>
      <protection/>
    </xf>
    <xf numFmtId="3" fontId="8" fillId="33" borderId="25" xfId="0" applyNumberFormat="1" applyFont="1" applyFill="1" applyBorder="1" applyAlignment="1" applyProtection="1">
      <alignment horizontal="center"/>
      <protection/>
    </xf>
    <xf numFmtId="3" fontId="8" fillId="33" borderId="33" xfId="0" applyNumberFormat="1" applyFont="1" applyFill="1" applyBorder="1" applyAlignment="1" applyProtection="1">
      <alignment horizontal="center"/>
      <protection/>
    </xf>
    <xf numFmtId="3" fontId="8" fillId="33" borderId="34" xfId="0" applyNumberFormat="1" applyFont="1" applyFill="1" applyBorder="1" applyAlignment="1" applyProtection="1">
      <alignment horizontal="center"/>
      <protection/>
    </xf>
    <xf numFmtId="3" fontId="8" fillId="33" borderId="3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74" fontId="48" fillId="33" borderId="12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74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172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23" xfId="0" applyFont="1" applyFill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172" fontId="48" fillId="33" borderId="25" xfId="0" applyNumberFormat="1" applyFont="1" applyFill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26" xfId="0" applyFont="1" applyBorder="1" applyAlignment="1" applyProtection="1">
      <alignment horizont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33" xfId="0" applyFont="1" applyBorder="1" applyAlignment="1" applyProtection="1">
      <alignment horizontal="center"/>
      <protection locked="0"/>
    </xf>
    <xf numFmtId="0" fontId="47" fillId="33" borderId="10" xfId="0" applyNumberFormat="1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174" fontId="47" fillId="33" borderId="12" xfId="0" applyNumberFormat="1" applyFont="1" applyFill="1" applyBorder="1" applyAlignment="1" applyProtection="1">
      <alignment horizontal="center"/>
      <protection locked="0"/>
    </xf>
    <xf numFmtId="0" fontId="47" fillId="33" borderId="15" xfId="0" applyFont="1" applyFill="1" applyBorder="1" applyAlignment="1" applyProtection="1">
      <alignment horizontal="center"/>
      <protection locked="0"/>
    </xf>
    <xf numFmtId="174" fontId="47" fillId="33" borderId="0" xfId="0" applyNumberFormat="1" applyFont="1" applyFill="1" applyBorder="1" applyAlignment="1" applyProtection="1">
      <alignment horizontal="center"/>
      <protection locked="0"/>
    </xf>
    <xf numFmtId="3" fontId="47" fillId="33" borderId="31" xfId="0" applyNumberFormat="1" applyFont="1" applyFill="1" applyBorder="1" applyAlignment="1" applyProtection="1">
      <alignment horizontal="center"/>
      <protection/>
    </xf>
    <xf numFmtId="3" fontId="47" fillId="33" borderId="15" xfId="0" applyNumberFormat="1" applyFont="1" applyFill="1" applyBorder="1" applyAlignment="1" applyProtection="1">
      <alignment horizontal="center"/>
      <protection/>
    </xf>
    <xf numFmtId="174" fontId="47" fillId="33" borderId="31" xfId="0" applyNumberFormat="1" applyFont="1" applyFill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174" fontId="47" fillId="33" borderId="15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25" xfId="0" applyNumberFormat="1" applyFont="1" applyFill="1" applyBorder="1" applyAlignment="1" applyProtection="1">
      <alignment horizontal="center"/>
      <protection locked="0"/>
    </xf>
    <xf numFmtId="3" fontId="47" fillId="33" borderId="36" xfId="0" applyNumberFormat="1" applyFont="1" applyFill="1" applyBorder="1" applyAlignment="1" applyProtection="1">
      <alignment horizontal="center"/>
      <protection/>
    </xf>
    <xf numFmtId="0" fontId="48" fillId="33" borderId="23" xfId="0" applyFont="1" applyFill="1" applyBorder="1" applyAlignment="1" applyProtection="1">
      <alignment vertical="top"/>
      <protection locked="0"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74" fontId="48" fillId="33" borderId="0" xfId="0" applyNumberFormat="1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15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0" fontId="8" fillId="33" borderId="24" xfId="0" applyFont="1" applyFill="1" applyBorder="1" applyAlignment="1" applyProtection="1">
      <alignment horizontal="left" vertical="top" wrapText="1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8" fillId="33" borderId="25" xfId="0" applyFont="1" applyFill="1" applyBorder="1" applyAlignment="1" applyProtection="1">
      <alignment horizontal="left" vertical="top" wrapText="1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2" sqref="C12:E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56">
        <v>2314</v>
      </c>
      <c r="K2" s="7"/>
      <c r="L2" s="7"/>
    </row>
    <row r="3" spans="2:12" ht="6.7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69" t="s">
        <v>6</v>
      </c>
      <c r="C4" s="70"/>
      <c r="D4" s="71"/>
      <c r="E4" s="70" t="s">
        <v>11</v>
      </c>
      <c r="F4" s="72"/>
      <c r="G4" s="72"/>
      <c r="H4" s="73"/>
      <c r="I4" s="70" t="s">
        <v>9</v>
      </c>
      <c r="J4" s="74"/>
      <c r="K4" s="20"/>
    </row>
    <row r="5" spans="2:11" ht="15">
      <c r="B5" s="75"/>
      <c r="C5" s="76"/>
      <c r="D5" s="77"/>
      <c r="E5" s="121"/>
      <c r="F5" s="121"/>
      <c r="G5" s="121"/>
      <c r="H5" s="121"/>
      <c r="I5" s="121"/>
      <c r="J5" s="122"/>
      <c r="K5" s="20"/>
    </row>
    <row r="6" spans="2:12" ht="17.25" customHeight="1">
      <c r="B6" s="75" t="s">
        <v>26</v>
      </c>
      <c r="C6" s="76"/>
      <c r="D6" s="78" t="s">
        <v>31</v>
      </c>
      <c r="E6" s="76" t="s">
        <v>7</v>
      </c>
      <c r="F6" s="121"/>
      <c r="G6" s="121"/>
      <c r="H6" s="121"/>
      <c r="I6" s="79"/>
      <c r="J6" s="80"/>
      <c r="L6" s="66"/>
    </row>
    <row r="7" spans="2:10" ht="15">
      <c r="B7" s="75" t="s">
        <v>24</v>
      </c>
      <c r="C7" s="76"/>
      <c r="D7" s="78"/>
      <c r="E7" s="76" t="s">
        <v>8</v>
      </c>
      <c r="F7" s="121" t="s">
        <v>28</v>
      </c>
      <c r="G7" s="121"/>
      <c r="H7" s="121"/>
      <c r="I7" s="76" t="s">
        <v>25</v>
      </c>
      <c r="J7" s="81"/>
    </row>
    <row r="8" spans="2:12" ht="15.75" thickBot="1">
      <c r="B8" s="119" t="s">
        <v>27</v>
      </c>
      <c r="C8" s="120"/>
      <c r="D8" s="78" t="s">
        <v>29</v>
      </c>
      <c r="E8" s="76" t="s">
        <v>10</v>
      </c>
      <c r="F8" s="121"/>
      <c r="G8" s="121"/>
      <c r="H8" s="121"/>
      <c r="I8" s="76" t="s">
        <v>13</v>
      </c>
      <c r="J8" s="82">
        <f ca="1">TODAY()</f>
        <v>42044</v>
      </c>
      <c r="K8" s="20"/>
      <c r="L8" s="20"/>
    </row>
    <row r="9" spans="2:18" ht="16.5" thickBot="1" thickTop="1">
      <c r="B9" s="83"/>
      <c r="C9" s="84"/>
      <c r="D9" s="106" t="s">
        <v>30</v>
      </c>
      <c r="E9" s="84"/>
      <c r="F9" s="85"/>
      <c r="G9" s="85"/>
      <c r="H9" s="85"/>
      <c r="I9" s="84"/>
      <c r="J9" s="86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87" t="s">
        <v>1</v>
      </c>
      <c r="C10" s="116" t="s">
        <v>23</v>
      </c>
      <c r="D10" s="117"/>
      <c r="E10" s="118"/>
      <c r="F10" s="88" t="s">
        <v>0</v>
      </c>
      <c r="G10" s="89" t="s">
        <v>22</v>
      </c>
      <c r="H10" s="100" t="s">
        <v>14</v>
      </c>
      <c r="I10" s="99" t="s">
        <v>12</v>
      </c>
      <c r="J10" s="90" t="s">
        <v>2</v>
      </c>
      <c r="K10" s="24" t="s">
        <v>17</v>
      </c>
      <c r="L10" s="110" t="s">
        <v>35</v>
      </c>
      <c r="M10" s="138" t="s">
        <v>36</v>
      </c>
      <c r="N10" s="139"/>
      <c r="O10" s="25"/>
      <c r="P10" s="26" t="s">
        <v>15</v>
      </c>
      <c r="Q10" s="25" t="s">
        <v>18</v>
      </c>
      <c r="R10" s="27" t="s">
        <v>19</v>
      </c>
    </row>
    <row r="11" spans="2:18" ht="15">
      <c r="B11" s="91">
        <v>1</v>
      </c>
      <c r="C11" s="129" t="s">
        <v>32</v>
      </c>
      <c r="D11" s="117"/>
      <c r="E11" s="118"/>
      <c r="F11" s="92">
        <v>4</v>
      </c>
      <c r="G11" s="107" t="s">
        <v>22</v>
      </c>
      <c r="H11" s="105">
        <f>+R11</f>
        <v>11850</v>
      </c>
      <c r="I11" s="93">
        <v>0</v>
      </c>
      <c r="J11" s="105">
        <f>F11*H11*(1-I11/100)</f>
        <v>47400</v>
      </c>
      <c r="K11" s="28">
        <v>1</v>
      </c>
      <c r="L11" s="111"/>
      <c r="M11" s="112">
        <v>7900</v>
      </c>
      <c r="N11" s="68"/>
      <c r="P11" s="30">
        <v>1.5</v>
      </c>
      <c r="Q11" s="31">
        <f>+M11</f>
        <v>7900</v>
      </c>
      <c r="R11" s="34">
        <f>Q11*P11</f>
        <v>11850</v>
      </c>
    </row>
    <row r="12" spans="2:18" ht="15">
      <c r="B12" s="115">
        <v>2</v>
      </c>
      <c r="C12" s="119" t="s">
        <v>33</v>
      </c>
      <c r="D12" s="130"/>
      <c r="E12" s="131"/>
      <c r="F12" s="94">
        <v>4</v>
      </c>
      <c r="G12" s="108" t="s">
        <v>22</v>
      </c>
      <c r="H12" s="96">
        <f>+R12</f>
        <v>11400</v>
      </c>
      <c r="I12" s="95">
        <v>0</v>
      </c>
      <c r="J12" s="96">
        <f>F12*H12*(1-I12/100)</f>
        <v>45600</v>
      </c>
      <c r="K12" s="109">
        <v>2</v>
      </c>
      <c r="L12" s="111"/>
      <c r="M12" s="112">
        <v>7600</v>
      </c>
      <c r="N12" s="29"/>
      <c r="P12" s="30">
        <v>1.5</v>
      </c>
      <c r="Q12" s="31">
        <f>+M12</f>
        <v>7600</v>
      </c>
      <c r="R12" s="34">
        <f aca="true" t="shared" si="0" ref="R12:R28">Q12*P12</f>
        <v>11400</v>
      </c>
    </row>
    <row r="13" spans="2:18" ht="15.75" thickBot="1">
      <c r="B13" s="115">
        <v>3</v>
      </c>
      <c r="C13" s="119" t="s">
        <v>34</v>
      </c>
      <c r="D13" s="130"/>
      <c r="E13" s="131"/>
      <c r="F13" s="94">
        <v>14</v>
      </c>
      <c r="G13" s="108" t="s">
        <v>22</v>
      </c>
      <c r="H13" s="96">
        <f>+R13</f>
        <v>5535</v>
      </c>
      <c r="I13" s="102">
        <v>0</v>
      </c>
      <c r="J13" s="97">
        <f>F13*H13*(1-I13/100)</f>
        <v>77490</v>
      </c>
      <c r="K13" s="28">
        <v>3</v>
      </c>
      <c r="L13" s="113"/>
      <c r="M13" s="114">
        <v>3690</v>
      </c>
      <c r="N13" s="29"/>
      <c r="P13" s="30">
        <v>1.5</v>
      </c>
      <c r="Q13" s="31">
        <f>+M13</f>
        <v>3690</v>
      </c>
      <c r="R13" s="34">
        <f t="shared" si="0"/>
        <v>5535</v>
      </c>
    </row>
    <row r="14" spans="2:18" ht="15">
      <c r="B14" s="115"/>
      <c r="C14" s="123"/>
      <c r="D14" s="124"/>
      <c r="E14" s="125"/>
      <c r="F14" s="94"/>
      <c r="G14" s="75"/>
      <c r="H14" s="98"/>
      <c r="I14" s="102">
        <v>0</v>
      </c>
      <c r="J14" s="97"/>
      <c r="K14" s="28">
        <v>4</v>
      </c>
      <c r="L14" s="29"/>
      <c r="M14" s="29"/>
      <c r="N14" s="29"/>
      <c r="O14" s="29"/>
      <c r="P14" s="30">
        <v>1.5</v>
      </c>
      <c r="Q14" s="31"/>
      <c r="R14" s="34">
        <f t="shared" si="0"/>
        <v>0</v>
      </c>
    </row>
    <row r="15" spans="2:18" ht="15">
      <c r="B15" s="101">
        <v>5</v>
      </c>
      <c r="C15" s="123"/>
      <c r="D15" s="124"/>
      <c r="E15" s="125"/>
      <c r="F15" s="94"/>
      <c r="G15" s="75"/>
      <c r="H15" s="98">
        <f aca="true" t="shared" si="1" ref="H15:H28">VLOOKUP(B15,COTIZADO,8,FALSE)</f>
        <v>0</v>
      </c>
      <c r="I15" s="102">
        <v>0</v>
      </c>
      <c r="J15" s="97"/>
      <c r="K15" s="28">
        <v>5</v>
      </c>
      <c r="L15" s="29"/>
      <c r="M15" s="29"/>
      <c r="N15" s="29"/>
      <c r="O15" s="29"/>
      <c r="P15" s="30">
        <v>1.5</v>
      </c>
      <c r="Q15" s="31"/>
      <c r="R15" s="34">
        <f t="shared" si="0"/>
        <v>0</v>
      </c>
    </row>
    <row r="16" spans="2:18" ht="15">
      <c r="B16" s="101">
        <v>6</v>
      </c>
      <c r="C16" s="126"/>
      <c r="D16" s="127"/>
      <c r="E16" s="128"/>
      <c r="F16" s="59"/>
      <c r="G16" s="67"/>
      <c r="H16" s="57">
        <f t="shared" si="1"/>
        <v>0</v>
      </c>
      <c r="I16" s="103">
        <v>0</v>
      </c>
      <c r="J16" s="61"/>
      <c r="K16" s="28">
        <v>6</v>
      </c>
      <c r="L16" s="29"/>
      <c r="M16" s="29"/>
      <c r="N16" s="29"/>
      <c r="O16" s="29"/>
      <c r="P16" s="30">
        <v>1.5</v>
      </c>
      <c r="Q16" s="31"/>
      <c r="R16" s="34">
        <f t="shared" si="0"/>
        <v>0</v>
      </c>
    </row>
    <row r="17" spans="2:18" ht="15">
      <c r="B17" s="101">
        <v>7</v>
      </c>
      <c r="C17" s="126"/>
      <c r="D17" s="127"/>
      <c r="E17" s="128"/>
      <c r="F17" s="59"/>
      <c r="G17" s="67"/>
      <c r="H17" s="57">
        <f t="shared" si="1"/>
        <v>0</v>
      </c>
      <c r="I17" s="103">
        <v>0</v>
      </c>
      <c r="J17" s="61"/>
      <c r="K17" s="28">
        <v>7</v>
      </c>
      <c r="L17" s="29"/>
      <c r="M17" s="29"/>
      <c r="N17" s="29"/>
      <c r="O17" s="29"/>
      <c r="P17" s="30">
        <v>1.5</v>
      </c>
      <c r="Q17" s="31"/>
      <c r="R17" s="34">
        <f t="shared" si="0"/>
        <v>0</v>
      </c>
    </row>
    <row r="18" spans="2:18" ht="15">
      <c r="B18" s="101">
        <v>8</v>
      </c>
      <c r="C18" s="126"/>
      <c r="D18" s="127"/>
      <c r="E18" s="128"/>
      <c r="F18" s="59"/>
      <c r="G18" s="67"/>
      <c r="H18" s="57">
        <f t="shared" si="1"/>
        <v>0</v>
      </c>
      <c r="I18" s="103">
        <v>0</v>
      </c>
      <c r="J18" s="61"/>
      <c r="K18" s="28">
        <v>8</v>
      </c>
      <c r="L18" s="29"/>
      <c r="M18" s="29"/>
      <c r="N18" s="29"/>
      <c r="O18" s="29"/>
      <c r="P18" s="30">
        <v>1.5</v>
      </c>
      <c r="Q18" s="31"/>
      <c r="R18" s="34">
        <f t="shared" si="0"/>
        <v>0</v>
      </c>
    </row>
    <row r="19" spans="2:18" ht="15">
      <c r="B19" s="101">
        <v>9</v>
      </c>
      <c r="C19" s="126"/>
      <c r="D19" s="127"/>
      <c r="E19" s="128"/>
      <c r="F19" s="59"/>
      <c r="G19" s="67"/>
      <c r="H19" s="57">
        <f t="shared" si="1"/>
        <v>0</v>
      </c>
      <c r="I19" s="103">
        <v>0</v>
      </c>
      <c r="J19" s="61"/>
      <c r="K19" s="28">
        <v>9</v>
      </c>
      <c r="L19" s="29"/>
      <c r="M19" s="29"/>
      <c r="N19" s="29"/>
      <c r="O19" s="29"/>
      <c r="P19" s="30">
        <v>1.5</v>
      </c>
      <c r="Q19" s="31"/>
      <c r="R19" s="34">
        <f t="shared" si="0"/>
        <v>0</v>
      </c>
    </row>
    <row r="20" spans="2:18" ht="15">
      <c r="B20" s="101">
        <v>10</v>
      </c>
      <c r="C20" s="126"/>
      <c r="D20" s="127"/>
      <c r="E20" s="128"/>
      <c r="F20" s="59"/>
      <c r="G20" s="67"/>
      <c r="H20" s="57">
        <f t="shared" si="1"/>
        <v>0</v>
      </c>
      <c r="I20" s="103">
        <v>0</v>
      </c>
      <c r="J20" s="61"/>
      <c r="K20" s="28">
        <v>10</v>
      </c>
      <c r="L20" s="29"/>
      <c r="M20" s="29"/>
      <c r="N20" s="29"/>
      <c r="O20" s="29"/>
      <c r="P20" s="30">
        <v>1.5</v>
      </c>
      <c r="Q20" s="31"/>
      <c r="R20" s="34">
        <f t="shared" si="0"/>
        <v>0</v>
      </c>
    </row>
    <row r="21" spans="2:18" ht="15">
      <c r="B21" s="101">
        <v>11</v>
      </c>
      <c r="C21" s="126"/>
      <c r="D21" s="127"/>
      <c r="E21" s="128"/>
      <c r="F21" s="59"/>
      <c r="G21" s="67"/>
      <c r="H21" s="57">
        <f t="shared" si="1"/>
        <v>0</v>
      </c>
      <c r="I21" s="103">
        <v>0</v>
      </c>
      <c r="J21" s="61"/>
      <c r="K21" s="28">
        <v>11</v>
      </c>
      <c r="L21" s="29"/>
      <c r="M21" s="29"/>
      <c r="N21" s="29"/>
      <c r="O21" s="29"/>
      <c r="P21" s="30">
        <v>1.5</v>
      </c>
      <c r="Q21" s="31"/>
      <c r="R21" s="34">
        <f t="shared" si="0"/>
        <v>0</v>
      </c>
    </row>
    <row r="22" spans="2:18" ht="15">
      <c r="B22" s="101">
        <v>12</v>
      </c>
      <c r="C22" s="126"/>
      <c r="D22" s="127"/>
      <c r="E22" s="128"/>
      <c r="F22" s="59"/>
      <c r="G22" s="67"/>
      <c r="H22" s="57">
        <f t="shared" si="1"/>
        <v>0</v>
      </c>
      <c r="I22" s="103">
        <v>0</v>
      </c>
      <c r="J22" s="61"/>
      <c r="K22" s="28">
        <v>12</v>
      </c>
      <c r="L22" s="29"/>
      <c r="M22" s="29"/>
      <c r="N22" s="29"/>
      <c r="O22" s="29"/>
      <c r="P22" s="30">
        <v>1.5</v>
      </c>
      <c r="Q22" s="31"/>
      <c r="R22" s="34">
        <f t="shared" si="0"/>
        <v>0</v>
      </c>
    </row>
    <row r="23" spans="2:18" ht="15">
      <c r="B23" s="101">
        <v>13</v>
      </c>
      <c r="C23" s="126"/>
      <c r="D23" s="127"/>
      <c r="E23" s="128"/>
      <c r="F23" s="59"/>
      <c r="G23" s="67"/>
      <c r="H23" s="57">
        <f t="shared" si="1"/>
        <v>0</v>
      </c>
      <c r="I23" s="103">
        <v>0</v>
      </c>
      <c r="J23" s="61"/>
      <c r="K23" s="28">
        <v>13</v>
      </c>
      <c r="L23" s="29"/>
      <c r="M23" s="29"/>
      <c r="N23" s="29"/>
      <c r="O23" s="29"/>
      <c r="P23" s="30">
        <v>1.5</v>
      </c>
      <c r="Q23" s="31"/>
      <c r="R23" s="34">
        <f t="shared" si="0"/>
        <v>0</v>
      </c>
    </row>
    <row r="24" spans="2:18" ht="15">
      <c r="B24" s="101">
        <v>14</v>
      </c>
      <c r="C24" s="126"/>
      <c r="D24" s="127"/>
      <c r="E24" s="128"/>
      <c r="F24" s="59"/>
      <c r="G24" s="67"/>
      <c r="H24" s="57">
        <f t="shared" si="1"/>
        <v>0</v>
      </c>
      <c r="I24" s="103">
        <v>0</v>
      </c>
      <c r="J24" s="61"/>
      <c r="K24" s="28">
        <v>14</v>
      </c>
      <c r="L24" s="29"/>
      <c r="M24" s="29"/>
      <c r="N24" s="29"/>
      <c r="O24" s="29"/>
      <c r="P24" s="30">
        <v>1.5</v>
      </c>
      <c r="Q24" s="31"/>
      <c r="R24" s="34">
        <f t="shared" si="0"/>
        <v>0</v>
      </c>
    </row>
    <row r="25" spans="2:18" ht="15">
      <c r="B25" s="101">
        <v>15</v>
      </c>
      <c r="C25" s="36"/>
      <c r="D25" s="37"/>
      <c r="E25" s="38"/>
      <c r="F25" s="59"/>
      <c r="G25" s="67"/>
      <c r="H25" s="57">
        <f t="shared" si="1"/>
        <v>0</v>
      </c>
      <c r="I25" s="103">
        <v>0</v>
      </c>
      <c r="J25" s="61"/>
      <c r="K25" s="28">
        <v>15</v>
      </c>
      <c r="L25" s="29"/>
      <c r="M25" s="29"/>
      <c r="N25" s="29"/>
      <c r="O25" s="29"/>
      <c r="P25" s="30">
        <v>1.5</v>
      </c>
      <c r="Q25" s="31"/>
      <c r="R25" s="34">
        <f t="shared" si="0"/>
        <v>0</v>
      </c>
    </row>
    <row r="26" spans="2:18" ht="15">
      <c r="B26" s="101">
        <v>16</v>
      </c>
      <c r="C26" s="36"/>
      <c r="D26" s="37"/>
      <c r="E26" s="38"/>
      <c r="F26" s="59"/>
      <c r="G26" s="67"/>
      <c r="H26" s="57">
        <f t="shared" si="1"/>
        <v>0</v>
      </c>
      <c r="I26" s="103">
        <v>0</v>
      </c>
      <c r="J26" s="61"/>
      <c r="K26" s="28">
        <v>16</v>
      </c>
      <c r="L26" s="29"/>
      <c r="M26" s="29"/>
      <c r="N26" s="29"/>
      <c r="O26" s="29"/>
      <c r="P26" s="30">
        <v>1.5</v>
      </c>
      <c r="Q26" s="31"/>
      <c r="R26" s="34">
        <f t="shared" si="0"/>
        <v>0</v>
      </c>
    </row>
    <row r="27" spans="2:18" ht="15">
      <c r="B27" s="101">
        <v>17</v>
      </c>
      <c r="C27" s="36"/>
      <c r="D27" s="37"/>
      <c r="E27" s="38"/>
      <c r="F27" s="59"/>
      <c r="G27" s="67"/>
      <c r="H27" s="57">
        <f t="shared" si="1"/>
        <v>0</v>
      </c>
      <c r="I27" s="103">
        <v>0</v>
      </c>
      <c r="J27" s="61"/>
      <c r="K27" s="28">
        <v>17</v>
      </c>
      <c r="L27" s="29"/>
      <c r="M27" s="29"/>
      <c r="N27" s="29"/>
      <c r="O27" s="29"/>
      <c r="P27" s="30">
        <v>1.5</v>
      </c>
      <c r="Q27" s="31"/>
      <c r="R27" s="34">
        <f t="shared" si="0"/>
        <v>0</v>
      </c>
    </row>
    <row r="28" spans="2:18" ht="15.75" thickBot="1">
      <c r="B28" s="101">
        <v>18</v>
      </c>
      <c r="C28" s="39"/>
      <c r="D28" s="40"/>
      <c r="E28" s="41"/>
      <c r="F28" s="59"/>
      <c r="G28" s="67"/>
      <c r="H28" s="58">
        <f t="shared" si="1"/>
        <v>0</v>
      </c>
      <c r="I28" s="104">
        <v>0</v>
      </c>
      <c r="J28" s="62"/>
      <c r="K28" s="28">
        <v>18</v>
      </c>
      <c r="L28" s="29"/>
      <c r="M28" s="29"/>
      <c r="N28" s="29"/>
      <c r="O28" s="29"/>
      <c r="P28" s="30">
        <v>1.5</v>
      </c>
      <c r="Q28" s="32"/>
      <c r="R28" s="34">
        <f t="shared" si="0"/>
        <v>0</v>
      </c>
    </row>
    <row r="29" spans="2:10" ht="15">
      <c r="B29" s="42" t="s">
        <v>16</v>
      </c>
      <c r="C29" s="60"/>
      <c r="D29" s="35"/>
      <c r="E29" s="35"/>
      <c r="F29" s="43"/>
      <c r="G29" s="44" t="s">
        <v>3</v>
      </c>
      <c r="H29" s="45"/>
      <c r="I29" s="46"/>
      <c r="J29" s="63">
        <f>SUM(J11:J28)</f>
        <v>170490</v>
      </c>
    </row>
    <row r="30" spans="2:10" ht="15">
      <c r="B30" s="132" t="s">
        <v>37</v>
      </c>
      <c r="C30" s="133"/>
      <c r="D30" s="133"/>
      <c r="E30" s="133"/>
      <c r="F30" s="134"/>
      <c r="G30" s="48"/>
      <c r="H30" s="49"/>
      <c r="I30" s="50"/>
      <c r="J30" s="64"/>
    </row>
    <row r="31" spans="2:10" ht="15">
      <c r="B31" s="132"/>
      <c r="C31" s="133"/>
      <c r="D31" s="133"/>
      <c r="E31" s="133"/>
      <c r="F31" s="134"/>
      <c r="G31" s="51" t="s">
        <v>4</v>
      </c>
      <c r="H31" s="47"/>
      <c r="I31" s="52"/>
      <c r="J31" s="64">
        <f>J29-J30</f>
        <v>170490</v>
      </c>
    </row>
    <row r="32" spans="2:10" ht="15">
      <c r="B32" s="132"/>
      <c r="C32" s="133"/>
      <c r="D32" s="133"/>
      <c r="E32" s="133"/>
      <c r="F32" s="134"/>
      <c r="G32" s="48">
        <v>0.19</v>
      </c>
      <c r="H32" s="49"/>
      <c r="I32" s="50">
        <v>0.19</v>
      </c>
      <c r="J32" s="64">
        <f>J31*I32</f>
        <v>32393.100000000002</v>
      </c>
    </row>
    <row r="33" spans="2:10" ht="15.75" thickBot="1">
      <c r="B33" s="135"/>
      <c r="C33" s="136"/>
      <c r="D33" s="136"/>
      <c r="E33" s="136"/>
      <c r="F33" s="137"/>
      <c r="G33" s="53" t="s">
        <v>2</v>
      </c>
      <c r="H33" s="54"/>
      <c r="I33" s="55"/>
      <c r="J33" s="65">
        <f>J31+J32</f>
        <v>202883.1</v>
      </c>
    </row>
  </sheetData>
  <sheetProtection formatCells="0"/>
  <mergeCells count="22">
    <mergeCell ref="B30:F33"/>
    <mergeCell ref="M10:N10"/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2015-02-09T17:09:38Z</cp:lastPrinted>
  <dcterms:created xsi:type="dcterms:W3CDTF">2013-07-12T05:01:37Z</dcterms:created>
  <dcterms:modified xsi:type="dcterms:W3CDTF">2015-02-09T17:42:00Z</dcterms:modified>
  <cp:category/>
  <cp:version/>
  <cp:contentType/>
  <cp:contentStatus/>
</cp:coreProperties>
</file>