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4" i="1" l="1"/>
  <c r="Q15" i="1"/>
  <c r="Q16" i="1"/>
  <c r="Q17" i="1"/>
  <c r="Q18" i="1"/>
  <c r="Q19" i="1"/>
  <c r="Q11" i="1"/>
  <c r="Q12" i="1"/>
  <c r="Q13" i="1" l="1"/>
  <c r="Q22" i="1" l="1"/>
  <c r="Q21" i="1"/>
  <c r="Q20" i="1"/>
  <c r="D8" i="1" l="1"/>
  <c r="F7" i="1" l="1"/>
  <c r="D6" i="1" l="1"/>
  <c r="R22" i="1" l="1"/>
  <c r="H22" i="1" s="1"/>
  <c r="S22" i="1" s="1"/>
  <c r="J22" i="1" l="1"/>
  <c r="R15" i="1"/>
  <c r="H15" i="1" s="1"/>
  <c r="J15" i="1" s="1"/>
  <c r="R16" i="1"/>
  <c r="H16" i="1" s="1"/>
  <c r="S16" i="1" s="1"/>
  <c r="R17" i="1"/>
  <c r="H17" i="1" s="1"/>
  <c r="S17" i="1" s="1"/>
  <c r="R18" i="1"/>
  <c r="H18" i="1" s="1"/>
  <c r="S18" i="1" s="1"/>
  <c r="S15" i="1" l="1"/>
  <c r="J18" i="1"/>
  <c r="J17" i="1"/>
  <c r="J16" i="1"/>
  <c r="R12" i="1"/>
  <c r="H12" i="1" s="1"/>
  <c r="R13" i="1"/>
  <c r="H13" i="1" s="1"/>
  <c r="J13" i="1" s="1"/>
  <c r="R14" i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S13" i="1"/>
  <c r="J24" i="1"/>
  <c r="S24" i="1"/>
  <c r="J23" i="1"/>
  <c r="S23" i="1"/>
  <c r="R20" i="1"/>
  <c r="H20" i="1" s="1"/>
  <c r="J21" i="1"/>
  <c r="I6" i="1"/>
  <c r="S14" i="1" l="1"/>
  <c r="J12" i="1"/>
  <c r="S12" i="1"/>
  <c r="J20" i="1"/>
  <c r="S20" i="1"/>
  <c r="D7" i="1"/>
  <c r="J4" i="1" l="1"/>
  <c r="F8" i="1"/>
  <c r="J7" i="1"/>
  <c r="F6" i="1"/>
  <c r="E5" i="1"/>
  <c r="J8" i="1" l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<sst xmlns="http://schemas.openxmlformats.org/spreadsheetml/2006/main" count="1048" uniqueCount="720">
  <si>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</si>
  <si>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</si>
  <si>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</si>
  <si>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</si>
  <si>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</si>
  <si>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</si>
  <si>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</si>
  <si>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</si>
  <si>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</si>
  <si>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</si>
  <si>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</si>
  <si>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</si>
  <si>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</si>
  <si>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</si>
  <si>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</si>
  <si>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</si>
  <si>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</si>
  <si>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</si>
  <si>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</si>
  <si>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</si>
  <si>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</si>
  <si>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</si>
  <si>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</si>
  <si>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</si>
  <si>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</si>
  <si>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</si>
  <si>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</si>
  <si>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</si>
  <si>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</si>
  <si>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</si>
  <si>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</si>
  <si>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</si>
  <si>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</si>
  <si>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</si>
  <si>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</si>
  <si>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</si>
  <si>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</si>
  <si>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</si>
  <si>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</si>
  <si>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</si>
  <si>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</si>
  <si>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</si>
  <si>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</si>
  <si>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</si>
  <si>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</si>
  <si>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</si>
  <si>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</si>
  <si>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</si>
  <si>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</si>
  <si>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</si>
  <si>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</si>
  <si>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</si>
  <si>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</si>
  <si>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</si>
  <si>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</si>
  <si>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</si>
  <si>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</si>
  <si>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</si>
  <si>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</si>
  <si>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</si>
  <si>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</si>
  <si>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</si>
  <si>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</si>
  <si>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</si>
  <si>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</si>
  <si>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</si>
  <si>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</si>
  <si>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</si>
  <si>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</si>
  <si>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</si>
  <si>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</si>
  <si>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</si>
  <si>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</si>
  <si>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</si>
  <si>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</si>
  <si>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</si>
  <si>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</si>
  <si>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</si>
  <si>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</si>
  <si>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</si>
  <si>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</si>
  <si>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</si>
  <si>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</si>
  <si>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</si>
  <si>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</si>
  <si>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</si>
  <si>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</si>
  <si>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</si>
  <si>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</si>
  <si>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</si>
  <si>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</si>
  <si>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</si>
  <si>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</si>
  <si>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</si>
  <si>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</si>
  <si>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</si>
  <si>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</si>
  <si>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</si>
  <si>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</si>
  <si>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</si>
  <si>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</si>
  <si>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</si>
  <si>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</si>
  <si>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</si>
  <si>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</si>
  <si>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</si>
  <si>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</si>
  <si>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</si>
  <si>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</si>
  <si>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</si>
  <si>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</si>
  <si>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</si>
  <si>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</si>
  <si>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</si>
  <si>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</si>
  <si>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</si>
  <si>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</si>
  <si>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</si>
  <si>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</si>
  <si>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</si>
  <si>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</si>
  <si>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</si>
  <si>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</si>
  <si>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</si>
  <si>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</si>
  <si>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</si>
  <si>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</si>
  <si>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</si>
  <si>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</si>
  <si>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</si>
  <si>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</si>
  <si>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</si>
  <si>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</si>
  <si>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</si>
  <si>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</si>
  <si>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</si>
  <si>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</si>
  <si>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</si>
  <si>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</si>
  <si>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</si>
  <si>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</si>
  <si>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</si>
  <si>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</si>
  <si>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</si>
  <si>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</si>
  <si>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</si>
  <si>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</si>
  <si>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</si>
  <si>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</si>
  <si>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</si>
  <si>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</si>
  <si>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</si>
  <si>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</si>
  <si>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</si>
  <si>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</si>
  <si>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</si>
  <si>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</si>
  <si>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</si>
  <si>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</si>
  <si>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</si>
  <si>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</si>
  <si>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</si>
  <si>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</si>
  <si>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</si>
  <si>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</si>
  <si>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</si>
  <si>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</si>
  <si>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</si>
  <si>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</si>
  <si>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</si>
  <si>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</si>
  <si>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</si>
  <si>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</si>
  <si>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</si>
  <si>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</si>
  <si>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</si>
  <si>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</si>
  <si>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</si>
  <si>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</si>
  <si>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</si>
  <si>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</si>
  <si>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</si>
  <si>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</si>
  <si>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</si>
  <si>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</si>
  <si>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</si>
  <si>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</si>
  <si>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</si>
  <si>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</si>
  <si>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</si>
  <si>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</si>
  <si>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</si>
  <si>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</si>
  <si>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</si>
  <si>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</si>
  <si>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</si>
  <si>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</si>
  <si>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</si>
  <si>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</si>
  <si>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</si>
  <si>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</si>
  <si>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</si>
  <si>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</si>
  <si>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</si>
  <si>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</si>
  <si>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</si>
  <si>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</si>
  <si>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</si>
  <si>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</si>
  <si>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</si>
  <si>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</si>
  <si>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</si>
  <si>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</si>
  <si>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</si>
  <si>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</si>
  <si>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</si>
  <si>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</si>
  <si>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</si>
  <si>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</si>
  <si>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</si>
  <si>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</si>
  <si>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</si>
  <si>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</si>
  <si>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</si>
  <si>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</si>
  <si>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</si>
  <si>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</si>
  <si>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</si>
  <si>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</si>
  <si>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</si>
  <si>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</si>
  <si>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</si>
  <si>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</si>
  <si>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</si>
  <si>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</si>
  <si>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</si>
  <si>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</si>
  <si>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</si>
  <si>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</si>
  <si>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</si>
  <si>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</si>
  <si>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</si>
  <si>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</si>
  <si>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</si>
  <si>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</si>
  <si>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</si>
  <si>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</si>
  <si>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</si>
  <si>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</si>
  <si>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</si>
  <si>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</si>
  <si>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</si>
  <si>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</si>
  <si>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</si>
  <si>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</si>
  <si>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</si>
  <si>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</si>
  <si>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</si>
  <si>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</si>
  <si>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</si>
  <si>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</si>
  <si>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</si>
  <si>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</si>
  <si>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</si>
  <si>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</si>
  <si>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</si>
  <si>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</si>
  <si>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</si>
  <si>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</si>
  <si>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</si>
  <si>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</si>
  <si>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</si>
  <si>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</si>
  <si>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</si>
  <si>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</si>
  <si>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</si>
  <si>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</si>
  <si>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</si>
  <si>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</si>
  <si>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</si>
  <si>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</si>
  <si>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</si>
  <si>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</si>
  <si>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</si>
  <si>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</si>
  <si>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</si>
  <si>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</si>
  <si>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</si>
  <si>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</si>
  <si>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</si>
  <si>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</si>
  <si>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</si>
  <si>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</si>
  <si>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</si>
  <si>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</si>
  <si>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</si>
  <si>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</si>
  <si>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</si>
  <si>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</si>
  <si>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</si>
  <si>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</si>
  <si>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</si>
  <si>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</si>
  <si>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</si>
  <si>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</si>
  <si>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</si>
  <si>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</si>
  <si>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</si>
  <si>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</si>
  <si>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</si>
  <si>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</si>
  <si>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</si>
  <si>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</si>
  <si>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</si>
  <si>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</si>
  <si>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</si>
  <si>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</si>
  <si>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</si>
  <si>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</si>
  <si>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</si>
  <si>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</si>
  <si>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</si>
  <si>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</si>
  <si>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</si>
  <si>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</si>
  <si>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</si>
  <si>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</si>
  <si>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</si>
  <si>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</si>
  <si>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</si>
  <si>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</si>
  <si>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</si>
  <si>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</si>
  <si>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</si>
  <si>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</si>
  <si>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</si>
  <si>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</si>
  <si>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</si>
  <si>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</si>
  <si>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</si>
  <si>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</si>
  <si>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</si>
  <si>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</si>
  <si>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</si>
  <si>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</si>
  <si>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</si>
  <si>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</si>
  <si>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</si>
  <si>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</si>
  <si>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</si>
  <si>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</si>
  <si>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</si>
  <si>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</si>
  <si>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</si>
  <si>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</si>
  <si>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</si>
  <si>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</si>
  <si>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</si>
  <si>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</si>
  <si>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</si>
  <si>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</si>
  <si>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</si>
  <si>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</si>
  <si>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</si>
  <si>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</si>
  <si>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</si>
  <si>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</si>
  <si>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</si>
  <si>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</si>
  <si>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</si>
  <si>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</si>
  <si>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</si>
  <si>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</si>
  <si>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</si>
  <si>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</si>
  <si>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</si>
  <si>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</si>
  <si>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</si>
  <si>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</si>
  <si>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</si>
  <si>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</si>
  <si>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</si>
  <si>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</si>
  <si>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</si>
  <si>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</si>
  <si>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</si>
  <si>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</si>
  <si>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</si>
  <si>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</si>
  <si>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</si>
  <si>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</si>
  <si>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</si>
  <si>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</si>
  <si>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</si>
  <si>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</si>
  <si>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</si>
  <si>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</si>
  <si>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</si>
  <si>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</si>
  <si>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</si>
  <si>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</si>
  <si>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</si>
  <si>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</si>
  <si>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</si>
  <si>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</si>
  <si>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</si>
  <si>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</si>
  <si>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</si>
  <si>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</si>
  <si>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</si>
  <si>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</si>
  <si>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</si>
  <si>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</si>
  <si>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</si>
  <si>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</si>
  <si>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</si>
  <si>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</si>
  <si>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</si>
  <si>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</si>
  <si>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</si>
  <si>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</si>
  <si>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</si>
  <si>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</si>
  <si>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</si>
  <si>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</si>
  <si>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</si>
  <si>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</si>
  <si>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</si>
  <si>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</si>
  <si>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</si>
  <si>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</si>
  <si>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</si>
  <si>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</si>
  <si>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</si>
  <si>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</si>
  <si>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</si>
  <si>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</si>
  <si>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</si>
  <si>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</si>
  <si>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</si>
  <si>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</si>
  <si>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</si>
  <si>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</si>
  <si>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</si>
  <si>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</si>
  <si>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</si>
  <si>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</si>
  <si>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</si>
  <si>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</si>
  <si>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</si>
  <si>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</si>
  <si>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</si>
  <si>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</si>
  <si>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</si>
  <si>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</si>
  <si>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</si>
  <si>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</si>
  <si>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</si>
  <si>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</si>
  <si>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</si>
  <si>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</si>
  <si>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</si>
  <si>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</si>
  <si>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</si>
  <si>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</si>
  <si>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</si>
  <si>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</si>
  <si>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</si>
  <si>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</si>
  <si>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</si>
  <si>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</si>
  <si>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</si>
  <si>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</si>
  <si>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</si>
  <si>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</si>
  <si>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</si>
  <si>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</si>
  <si>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</si>
  <si>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</si>
  <si>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</si>
  <si>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</si>
  <si>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</si>
  <si>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</si>
  <si>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</si>
  <si>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</si>
  <si>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</si>
  <si>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</si>
  <si>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</si>
  <si>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</si>
  <si>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</si>
  <si>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</si>
  <si>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</si>
  <si>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</si>
  <si>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</si>
  <si>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</si>
  <si>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</si>
  <si>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</si>
  <si>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</si>
  <si>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</si>
  <si>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</si>
  <si>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</si>
  <si>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</si>
  <si>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</si>
  <si>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</si>
  <si>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</si>
  <si>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</si>
  <si>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</si>
  <si>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</si>
  <si>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</si>
  <si>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</si>
  <si>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</si>
  <si>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</si>
  <si>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</si>
  <si>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</si>
  <si>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</si>
  <si>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</si>
  <si>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</si>
  <si>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</si>
  <si>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</si>
  <si>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</si>
  <si>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</si>
  <si>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</si>
  <si>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</si>
  <si>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</si>
  <si>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</si>
  <si>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</si>
  <si>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</si>
  <si>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</si>
  <si>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</si>
  <si>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</si>
  <si>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</si>
  <si>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</si>
  <si>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</si>
  <si>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</si>
  <si>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</si>
  <si>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</si>
  <si>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</si>
  <si>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</si>
  <si>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</si>
  <si>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</si>
  <si>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</si>
  <si>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</si>
  <si>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</si>
  <si>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</si>
  <si>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</si>
  <si>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</si>
  <si>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</si>
  <si>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</si>
  <si>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</si>
  <si>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</si>
  <si>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</si>
  <si>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</si>
  <si>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</si>
  <si>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</si>
  <si>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</si>
  <si>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</si>
  <si>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</si>
  <si>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</si>
  <si>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</si>
  <si>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</si>
  <si>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</si>
  <si>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</si>
  <si>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</si>
  <si>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</si>
  <si>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</si>
  <si>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</si>
  <si>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</si>
  <si>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</si>
  <si>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</si>
  <si>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</si>
  <si>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</si>
  <si>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</si>
  <si>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</si>
  <si>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</si>
  <si>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</si>
  <si>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</si>
  <si>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</si>
  <si>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</si>
  <si>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</si>
  <si>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</si>
  <si>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</si>
  <si>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</si>
  <si>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</si>
  <si>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</si>
  <si>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</si>
  <si>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</si>
  <si>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</si>
  <si>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</si>
  <si>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</si>
  <si>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</si>
  <si>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</si>
  <si>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</si>
  <si>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</si>
  <si>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</si>
  <si>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</si>
  <si>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</si>
  <si>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</si>
  <si>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</si>
  <si>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</si>
  <si>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</si>
  <si>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</si>
  <si>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</si>
  <si>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</si>
  <si>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</si>
  <si>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</si>
  <si>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</si>
  <si>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</si>
  <si>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</si>
  <si>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</si>
  <si>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</si>
  <si>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</si>
  <si>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</si>
  <si>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</si>
  <si>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</si>
  <si>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</si>
  <si>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</si>
  <si>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</si>
  <si>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</si>
  <si>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</si>
  <si>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</si>
  <si>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</si>
  <si>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</si>
  <si>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</si>
  <si>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</si>
  <si>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</si>
  <si>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</si>
  <si>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</si>
  <si>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</si>
  <si>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</si>
  <si>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</si>
  <si>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</si>
  <si>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</si>
  <si>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</si>
  <si>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</si>
  <si>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</si>
  <si>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</si>
  <si>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</si>
  <si>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</si>
  <si>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</si>
  <si>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</si>
  <si>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</si>
  <si>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</si>
  <si>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</si>
  <si>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</si>
  <si>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</si>
  <si>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</si>
  <si>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</si>
  <si>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</si>
  <si>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</si>
  <si>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</si>
  <si>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</si>
  <si>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</si>
  <si>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</si>
  <si>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</si>
  <si>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</si>
  <si>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</si>
  <si>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</si>
  <si>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</si>
  <si>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</si>
  <si>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</si>
  <si>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</si>
  <si>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</si>
  <si>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</si>
  <si>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</si>
  <si>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</si>
  <si>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</si>
  <si>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</si>
  <si>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</si>
  <si>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</si>
  <si>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</si>
  <si>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</si>
  <si>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</si>
  <si>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</si>
  <si>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</si>
  <si>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</si>
  <si>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</si>
  <si>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</si>
  <si>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</si>
  <si>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</si>
  <si>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</si>
  <si>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</si>
  <si>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</si>
  <si>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</si>
  <si>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</si>
  <si>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</si>
  <si>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</si>
  <si>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</si>
  <si>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</si>
  <si>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</si>
  <si>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</si>
  <si>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</si>
  <si>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</si>
  <si>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</si>
  <si>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</si>
  <si>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</si>
  <si>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</si>
  <si>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</si>
  <si>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</si>
  <si>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</si>
  <si>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</si>
  <si>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</si>
  <si>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</si>
  <si>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</si>
  <si>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</si>
  <si>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</si>
  <si>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</si>
  <si>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</si>
  <si>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</si>
  <si>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</si>
  <si>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</si>
  <si>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</si>
  <si>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</si>
  <si>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</si>
  <si>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</si>
  <si>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</si>
  <si>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</si>
  <si>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</si>
  <si>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</si>
  <si>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VALVULA DE BOLA 4" BC</t>
  </si>
  <si>
    <t>DIMACO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</si>
</sst>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25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K12" sqref="K1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2257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200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20" t="str">
        <f>VLOOKUP(D4,CLIENTES,4,FALSE)</f>
        <v>AV. Las Torres 6108</v>
      </c>
      <c r="F5" s="120"/>
      <c r="G5" s="120"/>
      <c r="H5" s="120"/>
      <c r="I5" s="120"/>
      <c r="J5" s="12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22" t="str">
        <f>VLOOKUP(D4,CLIENTES,5,FALSE)</f>
        <v>Peñalolen</v>
      </c>
      <c r="G6" s="122"/>
      <c r="H6" s="12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22" t="str">
        <f>VLOOKUP(D4,CLIENTES,6,FALSE)</f>
        <v>STGO</v>
      </c>
      <c r="G7" s="122"/>
      <c r="H7" s="122"/>
      <c r="I7" s="37" t="s">
        <v>24</v>
      </c>
      <c r="J7" s="41">
        <f>VLOOKUP(D4,CLIENTES,8,FALSE)</f>
        <v>0</v>
      </c>
    </row>
    <row r="8" spans="2:21" ht="15.75" thickBot="1" x14ac:dyDescent="0.3">
      <c r="B8" s="119" t="s">
        <v>26</v>
      </c>
      <c r="C8" s="112"/>
      <c r="D8" s="95" t="str">
        <f>VLOOKUP(D4,CLIENTES,7,FALSE)</f>
        <v>30 dias</v>
      </c>
      <c r="E8" s="37" t="s">
        <v>11</v>
      </c>
      <c r="F8" s="122" t="str">
        <f>VLOOKUP(D4,CLIENTES,12,FALSE)</f>
        <v>Jaime Guzman</v>
      </c>
      <c r="G8" s="122"/>
      <c r="H8" s="122"/>
      <c r="I8" s="37" t="s">
        <v>14</v>
      </c>
      <c r="J8" s="42">
        <f ca="1">TODAY()</f>
        <v>42030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6" t="s">
        <v>22</v>
      </c>
      <c r="D10" s="117"/>
      <c r="E10" s="11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 t="s">
        <v>719</v>
      </c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3" t="s">
        <v>718</v>
      </c>
      <c r="D11" s="114"/>
      <c r="E11" s="115"/>
      <c r="F11" s="107">
        <v>1</v>
      </c>
      <c r="G11" s="107" t="s">
        <v>21</v>
      </c>
      <c r="H11" s="108">
        <f t="shared" ref="H11:H28" si="0">VLOOKUP(B11,COTIZADO,8,FALSE)</f>
        <v>63462</v>
      </c>
      <c r="I11" s="110">
        <v>0</v>
      </c>
      <c r="J11" s="109">
        <f t="shared" ref="J11:J28" si="1">F11*H11*(1-I11/100)</f>
        <v>63462</v>
      </c>
      <c r="K11" s="28">
        <v>1</v>
      </c>
      <c r="L11" s="99">
        <v>63462</v>
      </c>
      <c r="M11" s="99"/>
      <c r="N11" s="100"/>
      <c r="O11" s="100"/>
      <c r="P11" s="91">
        <v>1</v>
      </c>
      <c r="Q11" s="92">
        <f t="shared" ref="Q11:Q12" si="2">L11</f>
        <v>63462</v>
      </c>
      <c r="R11" s="93">
        <f>Q11*P11</f>
        <v>63462</v>
      </c>
      <c r="S11" s="84">
        <f t="shared" ref="S11:S24" si="3">H11/0.9</f>
        <v>70513.333333333328</v>
      </c>
    </row>
    <row r="12" spans="2:21" ht="15" customHeight="1" x14ac:dyDescent="0.25">
      <c r="B12" s="86">
        <v>2</v>
      </c>
      <c r="C12" s="113"/>
      <c r="D12" s="114"/>
      <c r="E12" s="115"/>
      <c r="F12" s="52"/>
      <c r="G12" s="52"/>
      <c r="H12" s="87">
        <f t="shared" si="0"/>
        <v>0</v>
      </c>
      <c r="I12" s="88">
        <v>0</v>
      </c>
      <c r="J12" s="89">
        <f t="shared" si="1"/>
        <v>0</v>
      </c>
      <c r="K12" s="28">
        <v>2</v>
      </c>
      <c r="L12" s="99"/>
      <c r="M12" s="99"/>
      <c r="N12" s="100"/>
      <c r="O12" s="100"/>
      <c r="P12" s="91">
        <v>1.5</v>
      </c>
      <c r="Q12" s="92">
        <f t="shared" si="2"/>
        <v>0</v>
      </c>
      <c r="R12" s="93">
        <f t="shared" ref="R12:R28" si="4">Q12*P12</f>
        <v>0</v>
      </c>
      <c r="S12" s="84">
        <f t="shared" si="3"/>
        <v>0</v>
      </c>
    </row>
    <row r="13" spans="2:21" ht="15" customHeight="1" x14ac:dyDescent="0.25">
      <c r="B13" s="86">
        <v>3</v>
      </c>
      <c r="C13" s="113"/>
      <c r="D13" s="114"/>
      <c r="E13" s="115"/>
      <c r="F13" s="52"/>
      <c r="G13" s="52"/>
      <c r="H13" s="87">
        <f t="shared" si="0"/>
        <v>0</v>
      </c>
      <c r="I13" s="88">
        <v>0</v>
      </c>
      <c r="J13" s="89">
        <f t="shared" si="1"/>
        <v>0</v>
      </c>
      <c r="K13" s="28">
        <v>3</v>
      </c>
      <c r="L13" s="99"/>
      <c r="M13" s="99"/>
      <c r="N13" s="100"/>
      <c r="O13" s="100"/>
      <c r="P13" s="91">
        <v>1.5</v>
      </c>
      <c r="Q13" s="92">
        <f>L13</f>
        <v>0</v>
      </c>
      <c r="R13" s="93">
        <f t="shared" si="4"/>
        <v>0</v>
      </c>
      <c r="S13" s="84">
        <f t="shared" si="3"/>
        <v>0</v>
      </c>
    </row>
    <row r="14" spans="2:21" x14ac:dyDescent="0.25">
      <c r="B14" s="86">
        <v>4</v>
      </c>
      <c r="C14" s="113"/>
      <c r="D14" s="114"/>
      <c r="E14" s="115"/>
      <c r="F14" s="52"/>
      <c r="G14" s="52"/>
      <c r="H14" s="87">
        <f t="shared" si="0"/>
        <v>0</v>
      </c>
      <c r="I14" s="88">
        <v>0</v>
      </c>
      <c r="J14" s="89">
        <f t="shared" si="1"/>
        <v>0</v>
      </c>
      <c r="K14" s="28">
        <v>4</v>
      </c>
      <c r="L14" s="99"/>
      <c r="M14" s="99"/>
      <c r="N14" s="100"/>
      <c r="P14" s="91">
        <v>1.5</v>
      </c>
      <c r="Q14" s="92">
        <f t="shared" ref="Q14:Q19" si="5">L14</f>
        <v>0</v>
      </c>
      <c r="R14" s="93">
        <f t="shared" si="4"/>
        <v>0</v>
      </c>
      <c r="S14" s="84">
        <f t="shared" si="3"/>
        <v>0</v>
      </c>
    </row>
    <row r="15" spans="2:21" s="20" customFormat="1" ht="15" customHeight="1" x14ac:dyDescent="0.25">
      <c r="B15" s="86">
        <v>5</v>
      </c>
      <c r="C15" s="113"/>
      <c r="D15" s="114"/>
      <c r="E15" s="115"/>
      <c r="F15" s="52"/>
      <c r="G15" s="52"/>
      <c r="H15" s="87">
        <f t="shared" si="0"/>
        <v>0</v>
      </c>
      <c r="I15" s="88">
        <v>0</v>
      </c>
      <c r="J15" s="89">
        <f t="shared" si="1"/>
        <v>0</v>
      </c>
      <c r="K15" s="83">
        <v>5</v>
      </c>
      <c r="L15" s="99"/>
      <c r="M15" s="99"/>
      <c r="N15" s="100"/>
      <c r="O15" s="100"/>
      <c r="P15" s="91">
        <v>1.5</v>
      </c>
      <c r="Q15" s="92">
        <f t="shared" si="5"/>
        <v>0</v>
      </c>
      <c r="R15" s="94">
        <f t="shared" si="4"/>
        <v>0</v>
      </c>
      <c r="S15" s="84">
        <f t="shared" si="3"/>
        <v>0</v>
      </c>
    </row>
    <row r="16" spans="2:21" x14ac:dyDescent="0.25">
      <c r="B16" s="86">
        <v>6</v>
      </c>
      <c r="C16" s="113"/>
      <c r="D16" s="114"/>
      <c r="E16" s="115"/>
      <c r="F16" s="52"/>
      <c r="G16" s="52"/>
      <c r="H16" s="87">
        <f t="shared" si="0"/>
        <v>0</v>
      </c>
      <c r="I16" s="88">
        <v>0</v>
      </c>
      <c r="J16" s="89">
        <f t="shared" si="1"/>
        <v>0</v>
      </c>
      <c r="K16" s="28">
        <v>6</v>
      </c>
      <c r="L16" s="99"/>
      <c r="M16" s="100"/>
      <c r="N16" s="100"/>
      <c r="O16" s="100"/>
      <c r="P16" s="91">
        <v>1.5</v>
      </c>
      <c r="Q16" s="92">
        <f t="shared" si="5"/>
        <v>0</v>
      </c>
      <c r="R16" s="93">
        <f t="shared" si="4"/>
        <v>0</v>
      </c>
      <c r="S16" s="84">
        <f t="shared" si="3"/>
        <v>0</v>
      </c>
    </row>
    <row r="17" spans="2:19" x14ac:dyDescent="0.25">
      <c r="B17" s="86">
        <v>7</v>
      </c>
      <c r="C17" s="113"/>
      <c r="D17" s="114"/>
      <c r="E17" s="115"/>
      <c r="F17" s="52"/>
      <c r="G17" s="52"/>
      <c r="H17" s="87">
        <f>R17</f>
        <v>0</v>
      </c>
      <c r="I17" s="88">
        <v>0</v>
      </c>
      <c r="J17" s="89">
        <f t="shared" si="1"/>
        <v>0</v>
      </c>
      <c r="K17" s="28">
        <v>7</v>
      </c>
      <c r="L17" s="99"/>
      <c r="M17" s="99"/>
      <c r="N17" s="99"/>
      <c r="O17" s="100"/>
      <c r="P17" s="91">
        <v>1.5</v>
      </c>
      <c r="Q17" s="92">
        <f t="shared" si="5"/>
        <v>0</v>
      </c>
      <c r="R17" s="93">
        <f t="shared" si="4"/>
        <v>0</v>
      </c>
      <c r="S17" s="84">
        <f t="shared" si="3"/>
        <v>0</v>
      </c>
    </row>
    <row r="18" spans="2:19" s="20" customFormat="1" x14ac:dyDescent="0.25">
      <c r="B18" s="86">
        <v>8</v>
      </c>
      <c r="C18" s="113"/>
      <c r="D18" s="114"/>
      <c r="E18" s="115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99"/>
      <c r="O18" s="100"/>
      <c r="P18" s="91">
        <v>1.5</v>
      </c>
      <c r="Q18" s="92">
        <f t="shared" si="5"/>
        <v>0</v>
      </c>
      <c r="R18" s="94">
        <f t="shared" si="4"/>
        <v>0</v>
      </c>
      <c r="S18" s="84">
        <f t="shared" si="3"/>
        <v>0</v>
      </c>
    </row>
    <row r="19" spans="2:19" x14ac:dyDescent="0.25">
      <c r="B19" s="86">
        <v>9</v>
      </c>
      <c r="C19" s="113"/>
      <c r="D19" s="114"/>
      <c r="E19" s="115"/>
      <c r="F19" s="52"/>
      <c r="G19" s="52"/>
      <c r="H19" s="87">
        <f t="shared" si="0"/>
        <v>0</v>
      </c>
      <c r="I19" s="88">
        <v>0</v>
      </c>
      <c r="J19" s="89">
        <f t="shared" si="1"/>
        <v>0</v>
      </c>
      <c r="K19" s="28">
        <v>9</v>
      </c>
      <c r="L19" s="99"/>
      <c r="M19" s="99"/>
      <c r="N19" s="99"/>
      <c r="O19" s="100"/>
      <c r="P19" s="91">
        <v>1.5</v>
      </c>
      <c r="Q19" s="92">
        <f t="shared" si="5"/>
        <v>0</v>
      </c>
      <c r="R19" s="93">
        <f t="shared" si="4"/>
        <v>0</v>
      </c>
      <c r="S19" s="84">
        <f t="shared" si="3"/>
        <v>0</v>
      </c>
    </row>
    <row r="20" spans="2:19" x14ac:dyDescent="0.25">
      <c r="B20" s="86">
        <v>10</v>
      </c>
      <c r="C20" s="113"/>
      <c r="D20" s="114"/>
      <c r="E20" s="115"/>
      <c r="F20" s="52"/>
      <c r="G20" s="52"/>
      <c r="H20" s="87">
        <f t="shared" si="0"/>
        <v>0</v>
      </c>
      <c r="I20" s="88">
        <v>0</v>
      </c>
      <c r="J20" s="89">
        <f t="shared" si="1"/>
        <v>0</v>
      </c>
      <c r="K20" s="28">
        <v>10</v>
      </c>
      <c r="L20" s="99"/>
      <c r="M20" s="99"/>
      <c r="N20" s="99"/>
      <c r="O20" s="100"/>
      <c r="P20" s="91">
        <v>1.5</v>
      </c>
      <c r="Q20" s="92">
        <f t="shared" ref="Q20" si="6">L20</f>
        <v>0</v>
      </c>
      <c r="R20" s="93">
        <f t="shared" si="4"/>
        <v>0</v>
      </c>
      <c r="S20" s="84">
        <f t="shared" si="3"/>
        <v>0</v>
      </c>
    </row>
    <row r="21" spans="2:19" x14ac:dyDescent="0.25">
      <c r="B21" s="86">
        <v>11</v>
      </c>
      <c r="C21" s="113"/>
      <c r="D21" s="114"/>
      <c r="E21" s="115"/>
      <c r="F21" s="52"/>
      <c r="G21" s="52"/>
      <c r="H21" s="87">
        <f t="shared" si="0"/>
        <v>0</v>
      </c>
      <c r="I21" s="88">
        <v>0</v>
      </c>
      <c r="J21" s="89">
        <f t="shared" si="1"/>
        <v>0</v>
      </c>
      <c r="K21" s="28">
        <v>11</v>
      </c>
      <c r="L21" s="99"/>
      <c r="M21" s="99"/>
      <c r="N21" s="99"/>
      <c r="O21" s="100"/>
      <c r="P21" s="91">
        <v>1.5</v>
      </c>
      <c r="Q21" s="92">
        <f>M21</f>
        <v>0</v>
      </c>
      <c r="R21" s="93">
        <f t="shared" si="4"/>
        <v>0</v>
      </c>
      <c r="S21" s="84">
        <f t="shared" si="3"/>
        <v>0</v>
      </c>
    </row>
    <row r="22" spans="2:19" x14ac:dyDescent="0.25">
      <c r="B22" s="86">
        <v>12</v>
      </c>
      <c r="C22" s="113"/>
      <c r="D22" s="114"/>
      <c r="E22" s="115"/>
      <c r="F22" s="52"/>
      <c r="G22" s="52"/>
      <c r="H22" s="87">
        <f t="shared" si="0"/>
        <v>0</v>
      </c>
      <c r="I22" s="88">
        <v>0</v>
      </c>
      <c r="J22" s="89">
        <f t="shared" si="1"/>
        <v>0</v>
      </c>
      <c r="K22" s="28">
        <v>12</v>
      </c>
      <c r="L22" s="99"/>
      <c r="M22" s="99"/>
      <c r="N22" s="99"/>
      <c r="O22" s="100"/>
      <c r="P22" s="91">
        <v>1.5</v>
      </c>
      <c r="Q22" s="92">
        <f>L22</f>
        <v>0</v>
      </c>
      <c r="R22" s="93">
        <f t="shared" si="4"/>
        <v>0</v>
      </c>
      <c r="S22" s="84">
        <f t="shared" si="3"/>
        <v>0</v>
      </c>
    </row>
    <row r="23" spans="2:19" x14ac:dyDescent="0.25">
      <c r="B23" s="86">
        <v>13</v>
      </c>
      <c r="C23" s="113"/>
      <c r="D23" s="114"/>
      <c r="E23" s="115"/>
      <c r="F23" s="52"/>
      <c r="G23" s="52"/>
      <c r="H23" s="87">
        <f t="shared" si="0"/>
        <v>0</v>
      </c>
      <c r="I23" s="88">
        <v>0</v>
      </c>
      <c r="J23" s="89">
        <f t="shared" si="1"/>
        <v>0</v>
      </c>
      <c r="K23" s="28">
        <v>13</v>
      </c>
      <c r="L23" s="99"/>
      <c r="M23" s="100"/>
      <c r="N23" s="100"/>
      <c r="O23" s="100"/>
      <c r="P23" s="91">
        <v>1.5</v>
      </c>
      <c r="Q23" s="92">
        <v>0</v>
      </c>
      <c r="R23" s="93">
        <f t="shared" si="4"/>
        <v>0</v>
      </c>
      <c r="S23" s="84">
        <f t="shared" si="3"/>
        <v>0</v>
      </c>
    </row>
    <row r="24" spans="2:19" x14ac:dyDescent="0.25">
      <c r="B24" s="86">
        <v>14</v>
      </c>
      <c r="C24" s="113"/>
      <c r="D24" s="114"/>
      <c r="E24" s="115"/>
      <c r="F24" s="52"/>
      <c r="G24" s="52"/>
      <c r="H24" s="87">
        <f t="shared" si="0"/>
        <v>0</v>
      </c>
      <c r="I24" s="88">
        <v>0</v>
      </c>
      <c r="J24" s="89">
        <f t="shared" si="1"/>
        <v>0</v>
      </c>
      <c r="K24" s="28">
        <v>14</v>
      </c>
      <c r="L24" s="99"/>
      <c r="M24" s="100"/>
      <c r="N24" s="100"/>
      <c r="O24" s="100"/>
      <c r="P24" s="91">
        <v>1.5</v>
      </c>
      <c r="Q24" s="92">
        <v>0</v>
      </c>
      <c r="R24" s="93">
        <f t="shared" si="4"/>
        <v>0</v>
      </c>
      <c r="S24" s="84">
        <f t="shared" si="3"/>
        <v>0</v>
      </c>
    </row>
    <row r="25" spans="2:19" x14ac:dyDescent="0.25">
      <c r="B25" s="86">
        <v>15</v>
      </c>
      <c r="C25" s="113"/>
      <c r="D25" s="114"/>
      <c r="E25" s="115"/>
      <c r="F25" s="52"/>
      <c r="G25" s="52"/>
      <c r="H25" s="87">
        <f t="shared" si="0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1.5</v>
      </c>
      <c r="Q25" s="92">
        <v>0</v>
      </c>
      <c r="R25" s="93">
        <f t="shared" si="4"/>
        <v>0</v>
      </c>
    </row>
    <row r="26" spans="2:19" x14ac:dyDescent="0.25">
      <c r="B26" s="86">
        <v>16</v>
      </c>
      <c r="C26" s="113"/>
      <c r="D26" s="114"/>
      <c r="E26" s="115"/>
      <c r="F26" s="52"/>
      <c r="G26" s="52"/>
      <c r="H26" s="87">
        <f t="shared" si="0"/>
        <v>0</v>
      </c>
      <c r="I26" s="88">
        <v>0</v>
      </c>
      <c r="J26" s="89">
        <f t="shared" si="1"/>
        <v>0</v>
      </c>
      <c r="K26" s="28">
        <v>16</v>
      </c>
      <c r="L26" s="99"/>
      <c r="M26" s="100"/>
      <c r="N26" s="100"/>
      <c r="O26" s="100"/>
      <c r="P26" s="91">
        <v>1.5</v>
      </c>
      <c r="Q26" s="92">
        <v>0</v>
      </c>
      <c r="R26" s="93">
        <f t="shared" si="4"/>
        <v>0</v>
      </c>
    </row>
    <row r="27" spans="2:19" x14ac:dyDescent="0.25">
      <c r="B27" s="86">
        <v>17</v>
      </c>
      <c r="C27" s="113"/>
      <c r="D27" s="114"/>
      <c r="E27" s="115"/>
      <c r="F27" s="52"/>
      <c r="G27" s="52"/>
      <c r="H27" s="87">
        <f t="shared" si="0"/>
        <v>0</v>
      </c>
      <c r="I27" s="88">
        <v>0</v>
      </c>
      <c r="J27" s="89">
        <f t="shared" si="1"/>
        <v>0</v>
      </c>
      <c r="K27" s="28">
        <v>17</v>
      </c>
      <c r="L27" s="99"/>
      <c r="M27" s="100"/>
      <c r="N27" s="100"/>
      <c r="O27" s="100"/>
      <c r="P27" s="91">
        <v>1.5</v>
      </c>
      <c r="Q27" s="92">
        <v>0</v>
      </c>
      <c r="R27" s="93">
        <f t="shared" si="4"/>
        <v>0</v>
      </c>
    </row>
    <row r="28" spans="2:19" ht="15.75" thickBot="1" x14ac:dyDescent="0.3">
      <c r="B28" s="86">
        <v>18</v>
      </c>
      <c r="C28" s="113"/>
      <c r="D28" s="114"/>
      <c r="E28" s="115"/>
      <c r="F28" s="52"/>
      <c r="G28" s="52"/>
      <c r="H28" s="87">
        <f t="shared" si="0"/>
        <v>0</v>
      </c>
      <c r="I28" s="88">
        <v>0</v>
      </c>
      <c r="J28" s="89">
        <f t="shared" si="1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4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63462</v>
      </c>
      <c r="L29" s="9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</row>
    <row r="31" spans="2:19" x14ac:dyDescent="0.25">
      <c r="B31" s="36"/>
      <c r="C31" s="37"/>
      <c r="D31" s="111"/>
      <c r="E31" s="112"/>
      <c r="F31" s="66"/>
      <c r="G31" s="67" t="s">
        <v>4</v>
      </c>
      <c r="H31" s="60"/>
      <c r="I31" s="68"/>
      <c r="J31" s="65">
        <f>J29-J30</f>
        <v>63462</v>
      </c>
      <c r="L31" s="9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12057.78</v>
      </c>
    </row>
    <row r="33" spans="2:10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75519.78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hidden="1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hidden="1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hidden="1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hidden="1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hidden="1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hidden="1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hidden="1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hidden="1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hidden="1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hidden="1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hidden="1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hidden="1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hidden="1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hidden="1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2015-01-26T14:19:13Z</cp:lastPrinted>
  <dcterms:created xsi:type="dcterms:W3CDTF">2013-07-12T05:01:37Z</dcterms:created>
  <dcterms:modified xsi:type="dcterms:W3CDTF">2015-01-26T18:28:58Z</dcterms:modified>
</cp:coreProperties>
</file>