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1" i="1" l="1"/>
  <c r="Q19" i="1"/>
  <c r="Q18" i="1"/>
  <c r="Q22" i="1" l="1"/>
  <c r="Q17" i="1"/>
  <c r="Q21" i="1"/>
  <c r="Q20" i="1"/>
  <c r="D8" i="1" l="1"/>
  <c r="F7" i="1" l="1"/>
  <c r="D6" i="1" l="1"/>
  <c r="R22" i="1" l="1"/>
  <c r="H22" i="1" s="1"/>
  <c r="S22" i="1" s="1"/>
  <c r="J22" i="1" l="1"/>
  <c r="R15" i="1"/>
  <c r="H15" i="1" s="1"/>
  <c r="J15" i="1" s="1"/>
  <c r="R16" i="1"/>
  <c r="H16" i="1" s="1"/>
  <c r="S16" i="1" s="1"/>
  <c r="R17" i="1"/>
  <c r="H17" i="1" s="1"/>
  <c r="S17" i="1" s="1"/>
  <c r="R18" i="1"/>
  <c r="H18" i="1" s="1"/>
  <c r="S18" i="1" s="1"/>
  <c r="S15" i="1" l="1"/>
  <c r="J18" i="1"/>
  <c r="J17" i="1"/>
  <c r="J16" i="1"/>
  <c r="R12" i="1"/>
  <c r="H12" i="1" s="1"/>
  <c r="R13" i="1"/>
  <c r="H13" i="1" s="1"/>
  <c r="J13" i="1" s="1"/>
  <c r="R14" i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S13" i="1"/>
  <c r="J24" i="1"/>
  <c r="S24" i="1"/>
  <c r="J23" i="1"/>
  <c r="S23" i="1"/>
  <c r="R20" i="1"/>
  <c r="H20" i="1" s="1"/>
  <c r="J21" i="1"/>
  <c r="I6" i="1"/>
  <c r="S14" i="1" l="1"/>
  <c r="J12" i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<sst xmlns="http://schemas.openxmlformats.org/spreadsheetml/2006/main" count="1054" uniqueCount="721">
  <si>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</si>
  <si>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</si>
  <si>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</si>
  <si>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</si>
  <si>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</si>
  <si>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</si>
  <si>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</si>
  <si>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</si>
  <si>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</si>
  <si>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</si>
  <si>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</si>
  <si>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</si>
  <si>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</si>
  <si>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</si>
  <si>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</si>
  <si>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</si>
  <si>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</si>
  <si>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</si>
  <si>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</si>
  <si>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</si>
  <si>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</si>
  <si>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</si>
  <si>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</si>
  <si>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</si>
  <si>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</si>
  <si>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</si>
  <si>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</si>
  <si>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</si>
  <si>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</si>
  <si>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</si>
  <si>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</si>
  <si>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</si>
  <si>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</si>
  <si>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</si>
  <si>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</si>
  <si>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</si>
  <si>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</si>
  <si>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</si>
  <si>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</si>
  <si>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</si>
  <si>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</si>
  <si>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</si>
  <si>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</si>
  <si>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</si>
  <si>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</si>
  <si>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</si>
  <si>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</si>
  <si>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</si>
  <si>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</si>
  <si>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</si>
  <si>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</si>
  <si>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</si>
  <si>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</si>
  <si>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</si>
  <si>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</si>
  <si>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</si>
  <si>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</si>
  <si>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</si>
  <si>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</si>
  <si>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</si>
  <si>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</si>
  <si>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</si>
  <si>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</si>
  <si>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</si>
  <si>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</si>
  <si>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</si>
  <si>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</si>
  <si>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</si>
  <si>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</si>
  <si>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</si>
  <si>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</si>
  <si>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</si>
  <si>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</si>
  <si>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</si>
  <si>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</si>
  <si>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</si>
  <si>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</si>
  <si>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</si>
  <si>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</si>
  <si>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</si>
  <si>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</si>
  <si>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</si>
  <si>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</si>
  <si>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</si>
  <si>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</si>
  <si>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</si>
  <si>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</si>
  <si>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</si>
  <si>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</si>
  <si>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</si>
  <si>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</si>
  <si>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</si>
  <si>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</si>
  <si>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</si>
  <si>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</si>
  <si>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</si>
  <si>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</si>
  <si>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</si>
  <si>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</si>
  <si>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</si>
  <si>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</si>
  <si>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</si>
  <si>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</si>
  <si>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</si>
  <si>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</si>
  <si>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</si>
  <si>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</si>
  <si>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</si>
  <si>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</si>
  <si>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</si>
  <si>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</si>
  <si>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</si>
  <si>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</si>
  <si>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</si>
  <si>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</si>
  <si>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</si>
  <si>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</si>
  <si>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</si>
  <si>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</si>
  <si>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</si>
  <si>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</si>
  <si>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</si>
  <si>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</si>
  <si>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</si>
  <si>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</si>
  <si>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</si>
  <si>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</si>
  <si>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</si>
  <si>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</si>
  <si>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</si>
  <si>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</si>
  <si>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</si>
  <si>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</si>
  <si>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</si>
  <si>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</si>
  <si>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</si>
  <si>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</si>
  <si>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</si>
  <si>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</si>
  <si>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</si>
  <si>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</si>
  <si>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</si>
  <si>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</si>
  <si>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</si>
  <si>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</si>
  <si>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</si>
  <si>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</si>
  <si>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</si>
  <si>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</si>
  <si>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</si>
  <si>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</si>
  <si>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</si>
  <si>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</si>
  <si>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</si>
  <si>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</si>
  <si>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</si>
  <si>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</si>
  <si>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</si>
  <si>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</si>
  <si>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</si>
  <si>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</si>
  <si>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</si>
  <si>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</si>
  <si>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</si>
  <si>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</si>
  <si>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</si>
  <si>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</si>
  <si>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</si>
  <si>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</si>
  <si>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</si>
  <si>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</si>
  <si>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</si>
  <si>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</si>
  <si>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</si>
  <si>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</si>
  <si>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</si>
  <si>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</si>
  <si>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</si>
  <si>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</si>
  <si>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</si>
  <si>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</si>
  <si>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</si>
  <si>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</si>
  <si>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</si>
  <si>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</si>
  <si>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</si>
  <si>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</si>
  <si>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</si>
  <si>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</si>
  <si>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</si>
  <si>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</si>
  <si>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</si>
  <si>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</si>
  <si>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</si>
  <si>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</si>
  <si>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</si>
  <si>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</si>
  <si>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</si>
  <si>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</si>
  <si>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</si>
  <si>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</si>
  <si>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</si>
  <si>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</si>
  <si>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</si>
  <si>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</si>
  <si>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</si>
  <si>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</si>
  <si>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</si>
  <si>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</si>
  <si>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</si>
  <si>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</si>
  <si>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</si>
  <si>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</si>
  <si>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</si>
  <si>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</si>
  <si>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</si>
  <si>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</si>
  <si>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</si>
  <si>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</si>
  <si>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</si>
  <si>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</si>
  <si>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</si>
  <si>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</si>
  <si>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</si>
  <si>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</si>
  <si>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</si>
  <si>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</si>
  <si>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</si>
  <si>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</si>
  <si>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</si>
  <si>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</si>
  <si>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</si>
  <si>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</si>
  <si>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</si>
  <si>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</si>
  <si>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</si>
  <si>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</si>
  <si>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</si>
  <si>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</si>
  <si>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</si>
  <si>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</si>
  <si>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</si>
  <si>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</si>
  <si>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</si>
  <si>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</si>
  <si>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</si>
  <si>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</si>
  <si>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</si>
  <si>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</si>
  <si>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</si>
  <si>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</si>
  <si>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</si>
  <si>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</si>
  <si>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</si>
  <si>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</si>
  <si>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</si>
  <si>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</si>
  <si>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</si>
  <si>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</si>
  <si>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</si>
  <si>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</si>
  <si>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</si>
  <si>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</si>
  <si>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</si>
  <si>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</si>
  <si>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</si>
  <si>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</si>
  <si>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</si>
  <si>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</si>
  <si>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</si>
  <si>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</si>
  <si>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</si>
  <si>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</si>
  <si>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</si>
  <si>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</si>
  <si>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</si>
  <si>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</si>
  <si>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</si>
  <si>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</si>
  <si>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</si>
  <si>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</si>
  <si>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</si>
  <si>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</si>
  <si>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</si>
  <si>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</si>
  <si>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</si>
  <si>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</si>
  <si>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</si>
  <si>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</si>
  <si>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</si>
  <si>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</si>
  <si>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</si>
  <si>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</si>
  <si>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</si>
  <si>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</si>
  <si>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</si>
  <si>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</si>
  <si>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</si>
  <si>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</si>
  <si>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</si>
  <si>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</si>
  <si>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</si>
  <si>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</si>
  <si>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</si>
  <si>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</si>
  <si>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</si>
  <si>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</si>
  <si>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</si>
  <si>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</si>
  <si>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</si>
  <si>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</si>
  <si>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</si>
  <si>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</si>
  <si>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</si>
  <si>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</si>
  <si>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</si>
  <si>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</si>
  <si>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</si>
  <si>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</si>
  <si>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</si>
  <si>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</si>
  <si>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</si>
  <si>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</si>
  <si>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</si>
  <si>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</si>
  <si>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</si>
  <si>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</si>
  <si>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</si>
  <si>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</si>
  <si>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</si>
  <si>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</si>
  <si>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</si>
  <si>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</si>
  <si>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</si>
  <si>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</si>
  <si>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</si>
  <si>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</si>
  <si>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</si>
  <si>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</si>
  <si>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</si>
  <si>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</si>
  <si>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</si>
  <si>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</si>
  <si>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</si>
  <si>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</si>
  <si>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</si>
  <si>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</si>
  <si>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</si>
  <si>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</si>
  <si>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</si>
  <si>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</si>
  <si>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</si>
  <si>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</si>
  <si>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</si>
  <si>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</si>
  <si>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</si>
  <si>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</si>
  <si>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</si>
  <si>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</si>
  <si>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</si>
  <si>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</si>
  <si>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</si>
  <si>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</si>
  <si>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</si>
  <si>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</si>
  <si>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</si>
  <si>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</si>
  <si>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</si>
  <si>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</si>
  <si>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</si>
  <si>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</si>
  <si>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</si>
  <si>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</si>
  <si>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</si>
  <si>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</si>
  <si>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</si>
  <si>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</si>
  <si>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</si>
  <si>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</si>
  <si>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</si>
  <si>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</si>
  <si>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</si>
  <si>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</si>
  <si>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</si>
  <si>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</si>
  <si>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</si>
  <si>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</si>
  <si>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</si>
  <si>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</si>
  <si>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</si>
  <si>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</si>
  <si>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</si>
  <si>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</si>
  <si>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</si>
  <si>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</si>
  <si>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</si>
  <si>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</si>
  <si>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</si>
  <si>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</si>
  <si>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</si>
  <si>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</si>
  <si>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</si>
  <si>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</si>
  <si>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</si>
  <si>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</si>
  <si>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</si>
  <si>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</si>
  <si>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</si>
  <si>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</si>
  <si>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</si>
  <si>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</si>
  <si>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</si>
  <si>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</si>
  <si>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</si>
  <si>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</si>
  <si>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</si>
  <si>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</si>
  <si>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</si>
  <si>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</si>
  <si>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</si>
  <si>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</si>
  <si>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</si>
  <si>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</si>
  <si>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</si>
  <si>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</si>
  <si>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</si>
  <si>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</si>
  <si>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</si>
  <si>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</si>
  <si>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</si>
  <si>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</si>
  <si>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</si>
  <si>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</si>
  <si>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</si>
  <si>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</si>
  <si>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</si>
  <si>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</si>
  <si>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</si>
  <si>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</si>
  <si>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</si>
  <si>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</si>
  <si>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</si>
  <si>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</si>
  <si>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</si>
  <si>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</si>
  <si>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</si>
  <si>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</si>
  <si>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</si>
  <si>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</si>
  <si>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</si>
  <si>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</si>
  <si>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</si>
  <si>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</si>
  <si>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</si>
  <si>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</si>
  <si>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</si>
  <si>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</si>
  <si>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</si>
  <si>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</si>
  <si>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</si>
  <si>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</si>
  <si>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</si>
  <si>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</si>
  <si>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</si>
  <si>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</si>
  <si>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</si>
  <si>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</si>
  <si>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</si>
  <si>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</si>
  <si>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</si>
  <si>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</si>
  <si>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</si>
  <si>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</si>
  <si>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</si>
  <si>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</si>
  <si>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</si>
  <si>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</si>
  <si>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</si>
  <si>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</si>
  <si>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</si>
  <si>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</si>
  <si>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</si>
  <si>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</si>
  <si>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</si>
  <si>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</si>
  <si>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</si>
  <si>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</si>
  <si>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</si>
  <si>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</si>
  <si>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</si>
  <si>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</si>
  <si>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</si>
  <si>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</si>
  <si>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</si>
  <si>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</si>
  <si>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</si>
  <si>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</si>
  <si>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</si>
  <si>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</si>
  <si>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</si>
  <si>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</si>
  <si>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</si>
  <si>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</si>
  <si>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</si>
  <si>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</si>
  <si>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</si>
  <si>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</si>
  <si>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</si>
  <si>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</si>
  <si>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</si>
  <si>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</si>
  <si>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</si>
  <si>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</si>
  <si>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</si>
  <si>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</si>
  <si>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</si>
  <si>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</si>
  <si>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</si>
  <si>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</si>
  <si>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</si>
  <si>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</si>
  <si>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</si>
  <si>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</si>
  <si>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</si>
  <si>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</si>
  <si>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</si>
  <si>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</si>
  <si>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</si>
  <si>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</si>
  <si>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</si>
  <si>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</si>
  <si>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</si>
  <si>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</si>
  <si>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</si>
  <si>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</si>
  <si>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</si>
  <si>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</si>
  <si>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</si>
  <si>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</si>
  <si>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</si>
  <si>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</si>
  <si>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</si>
  <si>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</si>
  <si>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</si>
  <si>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</si>
  <si>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</si>
  <si>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</si>
  <si>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</si>
  <si>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</si>
  <si>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</si>
  <si>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</si>
  <si>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</si>
  <si>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</si>
  <si>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</si>
  <si>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</si>
  <si>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</si>
  <si>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</si>
  <si>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</si>
  <si>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</si>
  <si>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</si>
  <si>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</si>
  <si>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</si>
  <si>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</si>
  <si>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</si>
  <si>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</si>
  <si>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</si>
  <si>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</si>
  <si>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</si>
  <si>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</si>
  <si>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</si>
  <si>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</si>
  <si>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</si>
  <si>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</si>
  <si>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</si>
  <si>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</si>
  <si>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</si>
  <si>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</si>
  <si>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</si>
  <si>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</si>
  <si>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</si>
  <si>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</si>
  <si>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</si>
  <si>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</si>
  <si>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</si>
  <si>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</si>
  <si>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</si>
  <si>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</si>
  <si>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</si>
  <si>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</si>
  <si>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</si>
  <si>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</si>
  <si>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</si>
  <si>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</si>
  <si>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</si>
  <si>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</si>
  <si>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</si>
  <si>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</si>
  <si>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</si>
  <si>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</si>
  <si>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</si>
  <si>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</si>
  <si>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</si>
  <si>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</si>
  <si>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</si>
  <si>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</si>
  <si>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</si>
  <si>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</si>
  <si>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</si>
  <si>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</si>
  <si>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</si>
  <si>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</si>
  <si>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</si>
  <si>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</si>
  <si>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</si>
  <si>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</si>
  <si>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</si>
  <si>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</si>
  <si>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</si>
  <si>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</si>
  <si>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</si>
  <si>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</si>
  <si>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</si>
  <si>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</si>
  <si>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</si>
  <si>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</si>
  <si>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</si>
  <si>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</si>
  <si>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</si>
  <si>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</si>
  <si>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</si>
  <si>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</si>
  <si>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</si>
  <si>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</si>
  <si>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</si>
  <si>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</si>
  <si>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</si>
  <si>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</si>
  <si>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</si>
  <si>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</si>
  <si>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</si>
  <si>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</si>
  <si>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</si>
  <si>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</si>
  <si>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</si>
  <si>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</si>
  <si>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</si>
  <si>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</si>
  <si>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</si>
  <si>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</si>
  <si>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</si>
  <si>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</si>
  <si>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</si>
  <si>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</si>
  <si>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</si>
  <si>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</si>
  <si>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</si>
  <si>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</si>
  <si>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</si>
  <si>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</si>
  <si>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</si>
  <si>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</si>
  <si>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</si>
  <si>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</si>
  <si>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</si>
  <si>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</si>
  <si>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</si>
  <si>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</si>
  <si>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</si>
  <si>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</si>
  <si>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</si>
  <si>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</si>
  <si>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</si>
  <si>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</si>
  <si>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</si>
  <si>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</si>
  <si>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</si>
  <si>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</si>
  <si>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</si>
  <si>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</si>
  <si>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</si>
  <si>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</si>
  <si>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</si>
  <si>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</si>
  <si>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</si>
  <si>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</si>
  <si>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</si>
  <si>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</si>
  <si>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</si>
  <si>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</si>
  <si>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</si>
  <si>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</si>
  <si>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</si>
  <si>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</si>
  <si>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</si>
  <si>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</si>
  <si>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</si>
  <si>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</si>
  <si>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</si>
  <si>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</si>
  <si>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</si>
  <si>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</si>
  <si>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</si>
  <si>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</si>
  <si>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</si>
  <si>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</si>
  <si>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</si>
  <si>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</si>
  <si>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</si>
  <si>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</si>
  <si>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</si>
  <si>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</si>
  <si>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</si>
  <si>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</si>
  <si>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</si>
  <si>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 xml:space="preserve">NIPLE TUERCA A-105 NPT 3000 3/4´´ </t>
  </si>
  <si>
    <t>NIPLE TUERCA A-105 NPT 3000 1</t>
  </si>
  <si>
    <t xml:space="preserve">NIPLE TUERCA A-105 NPT 3000 1/2´´ </t>
  </si>
  <si>
    <t>UNION AMER A-105 NPT 3000 3/4´´</t>
  </si>
  <si>
    <t xml:space="preserve">UNION AMER. A-105 NPT 3000 1 </t>
  </si>
  <si>
    <t>UNION AMER A-105 NPT 3000 1/2</t>
  </si>
  <si>
    <t>TEFLON AMARILLO ALTA DENSIDAD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</si>
</sst>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16" fillId="2" borderId="17" xfId="0" applyNumberFormat="1" applyFont="1" applyFill="1" applyBorder="1" applyAlignment="1" applyProtection="1">
      <alignment horizontal="center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17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C17" sqref="C17:E17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2176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599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3" t="str">
        <f>VLOOKUP(D4,CLIENTES,4,FALSE)</f>
        <v>San José 0815</v>
      </c>
      <c r="F5" s="123"/>
      <c r="G5" s="123"/>
      <c r="H5" s="123"/>
      <c r="I5" s="123"/>
      <c r="J5" s="12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25" t="str">
        <f>VLOOKUP(D4,CLIENTES,5,FALSE)</f>
        <v>SAN BERNARDO</v>
      </c>
      <c r="G6" s="125"/>
      <c r="H6" s="12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5" t="str">
        <f>VLOOKUP(D4,CLIENTES,6,FALSE)</f>
        <v>STGO</v>
      </c>
      <c r="G7" s="125"/>
      <c r="H7" s="125"/>
      <c r="I7" s="37" t="s">
        <v>24</v>
      </c>
      <c r="J7" s="41" t="str">
        <f>VLOOKUP(D4,CLIENTES,8,FALSE)</f>
        <v>Eduardo Fernandez</v>
      </c>
    </row>
    <row r="8" spans="2:21" ht="15.75" thickBot="1" x14ac:dyDescent="0.3">
      <c r="B8" s="122" t="s">
        <v>26</v>
      </c>
      <c r="C8" s="115"/>
      <c r="D8" s="95" t="str">
        <f>VLOOKUP(D4,CLIENTES,7,FALSE)</f>
        <v>30 dias</v>
      </c>
      <c r="E8" s="37" t="s">
        <v>11</v>
      </c>
      <c r="F8" s="125" t="str">
        <f>VLOOKUP(D4,CLIENTES,12,FALSE)</f>
        <v>Jaime Guzman</v>
      </c>
      <c r="G8" s="125"/>
      <c r="H8" s="125"/>
      <c r="I8" s="37" t="s">
        <v>14</v>
      </c>
      <c r="J8" s="42">
        <f ca="1">TODAY()</f>
        <v>41991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9" t="s">
        <v>22</v>
      </c>
      <c r="D10" s="120"/>
      <c r="E10" s="121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6" t="s">
        <v>714</v>
      </c>
      <c r="D11" s="117"/>
      <c r="E11" s="118"/>
      <c r="F11" s="107">
        <v>20</v>
      </c>
      <c r="G11" s="107" t="s">
        <v>21</v>
      </c>
      <c r="H11" s="108">
        <f t="shared" ref="H11:H28" si="0">VLOOKUP(B11,COTIZADO,8,FALSE)</f>
        <v>2077.5</v>
      </c>
      <c r="I11" s="110">
        <v>0</v>
      </c>
      <c r="J11" s="109">
        <f t="shared" ref="J11:J28" si="1">F11*H11*(1-I11/100)</f>
        <v>41550</v>
      </c>
      <c r="K11" s="28">
        <v>1</v>
      </c>
      <c r="L11" s="99">
        <v>1385</v>
      </c>
      <c r="M11" s="99"/>
      <c r="N11" s="100"/>
      <c r="O11" s="100"/>
      <c r="P11" s="91">
        <v>1.5</v>
      </c>
      <c r="Q11" s="92">
        <f>L11</f>
        <v>1385</v>
      </c>
      <c r="R11" s="93">
        <f>Q11*P11</f>
        <v>2077.5</v>
      </c>
      <c r="S11" s="84">
        <f t="shared" ref="S11:S24" si="2">H11/0.9</f>
        <v>2308.3333333333335</v>
      </c>
    </row>
    <row r="12" spans="2:21" ht="15" customHeight="1" x14ac:dyDescent="0.25">
      <c r="B12" s="111">
        <v>2</v>
      </c>
      <c r="C12" s="116" t="s">
        <v>715</v>
      </c>
      <c r="D12" s="117"/>
      <c r="E12" s="118"/>
      <c r="F12" s="52">
        <v>20</v>
      </c>
      <c r="G12" s="52" t="s">
        <v>21</v>
      </c>
      <c r="H12" s="112">
        <f t="shared" si="0"/>
        <v>2550</v>
      </c>
      <c r="I12" s="88">
        <v>0</v>
      </c>
      <c r="J12" s="113">
        <f t="shared" si="1"/>
        <v>51000</v>
      </c>
      <c r="K12" s="28">
        <v>2</v>
      </c>
      <c r="L12" s="99">
        <v>1700</v>
      </c>
      <c r="M12" s="99"/>
      <c r="N12" s="100"/>
      <c r="O12" s="100"/>
      <c r="P12" s="91">
        <v>1.5</v>
      </c>
      <c r="Q12" s="92">
        <f t="shared" ref="Q12:Q16" si="3">L12</f>
        <v>1700</v>
      </c>
      <c r="R12" s="93">
        <f t="shared" ref="R12:R28" si="4">Q12*P12</f>
        <v>2550</v>
      </c>
      <c r="S12" s="84">
        <f t="shared" si="2"/>
        <v>2833.3333333333335</v>
      </c>
    </row>
    <row r="13" spans="2:21" ht="15" customHeight="1" x14ac:dyDescent="0.25">
      <c r="B13" s="111">
        <v>3</v>
      </c>
      <c r="C13" s="116" t="s">
        <v>716</v>
      </c>
      <c r="D13" s="117"/>
      <c r="E13" s="118"/>
      <c r="F13" s="52">
        <v>5</v>
      </c>
      <c r="G13" s="52" t="s">
        <v>21</v>
      </c>
      <c r="H13" s="112">
        <f t="shared" si="0"/>
        <v>1875</v>
      </c>
      <c r="I13" s="88">
        <v>0</v>
      </c>
      <c r="J13" s="113">
        <f t="shared" si="1"/>
        <v>9375</v>
      </c>
      <c r="K13" s="28">
        <v>3</v>
      </c>
      <c r="L13" s="99">
        <v>1250</v>
      </c>
      <c r="M13" s="99"/>
      <c r="N13" s="100"/>
      <c r="O13" s="100"/>
      <c r="P13" s="91">
        <v>1.5</v>
      </c>
      <c r="Q13" s="92">
        <f t="shared" si="3"/>
        <v>1250</v>
      </c>
      <c r="R13" s="93">
        <f t="shared" si="4"/>
        <v>1875</v>
      </c>
      <c r="S13" s="84">
        <f t="shared" si="2"/>
        <v>2083.3333333333335</v>
      </c>
    </row>
    <row r="14" spans="2:21" x14ac:dyDescent="0.25">
      <c r="B14" s="111">
        <v>4</v>
      </c>
      <c r="C14" s="116" t="s">
        <v>717</v>
      </c>
      <c r="D14" s="117"/>
      <c r="E14" s="118"/>
      <c r="F14" s="52">
        <v>5</v>
      </c>
      <c r="G14" s="52" t="s">
        <v>21</v>
      </c>
      <c r="H14" s="112">
        <f t="shared" si="0"/>
        <v>6600</v>
      </c>
      <c r="I14" s="88">
        <v>0</v>
      </c>
      <c r="J14" s="113">
        <f t="shared" si="1"/>
        <v>33000</v>
      </c>
      <c r="K14" s="28">
        <v>4</v>
      </c>
      <c r="L14" s="99">
        <v>4400</v>
      </c>
      <c r="M14" s="99"/>
      <c r="N14" s="100"/>
      <c r="P14" s="91">
        <v>1.5</v>
      </c>
      <c r="Q14" s="92">
        <f t="shared" si="3"/>
        <v>4400</v>
      </c>
      <c r="R14" s="93">
        <f t="shared" si="4"/>
        <v>6600</v>
      </c>
      <c r="S14" s="84">
        <f t="shared" si="2"/>
        <v>7333.333333333333</v>
      </c>
    </row>
    <row r="15" spans="2:21" s="20" customFormat="1" ht="15" customHeight="1" x14ac:dyDescent="0.25">
      <c r="B15" s="111">
        <v>5</v>
      </c>
      <c r="C15" s="116" t="s">
        <v>718</v>
      </c>
      <c r="D15" s="117"/>
      <c r="E15" s="118"/>
      <c r="F15" s="52">
        <v>10</v>
      </c>
      <c r="G15" s="52" t="s">
        <v>21</v>
      </c>
      <c r="H15" s="112">
        <f t="shared" si="0"/>
        <v>8715</v>
      </c>
      <c r="I15" s="88">
        <v>0</v>
      </c>
      <c r="J15" s="113">
        <f t="shared" si="1"/>
        <v>87150</v>
      </c>
      <c r="K15" s="83">
        <v>5</v>
      </c>
      <c r="L15" s="99">
        <v>5810</v>
      </c>
      <c r="M15" s="99"/>
      <c r="N15" s="100"/>
      <c r="O15" s="100"/>
      <c r="P15" s="91">
        <v>1.5</v>
      </c>
      <c r="Q15" s="92">
        <f t="shared" si="3"/>
        <v>5810</v>
      </c>
      <c r="R15" s="94">
        <f t="shared" si="4"/>
        <v>8715</v>
      </c>
      <c r="S15" s="84">
        <f t="shared" si="2"/>
        <v>9683.3333333333339</v>
      </c>
    </row>
    <row r="16" spans="2:21" x14ac:dyDescent="0.25">
      <c r="B16" s="111">
        <v>6</v>
      </c>
      <c r="C16" s="116" t="s">
        <v>719</v>
      </c>
      <c r="D16" s="117"/>
      <c r="E16" s="118"/>
      <c r="F16" s="52">
        <v>10</v>
      </c>
      <c r="G16" s="52" t="s">
        <v>21</v>
      </c>
      <c r="H16" s="112">
        <f t="shared" si="0"/>
        <v>6348</v>
      </c>
      <c r="I16" s="88">
        <v>0</v>
      </c>
      <c r="J16" s="113">
        <f t="shared" si="1"/>
        <v>63480</v>
      </c>
      <c r="K16" s="28">
        <v>6</v>
      </c>
      <c r="L16" s="99">
        <v>4232</v>
      </c>
      <c r="M16" s="100"/>
      <c r="N16" s="100"/>
      <c r="O16" s="100"/>
      <c r="P16" s="91">
        <v>1.5</v>
      </c>
      <c r="Q16" s="92">
        <f t="shared" si="3"/>
        <v>4232</v>
      </c>
      <c r="R16" s="93">
        <f t="shared" si="4"/>
        <v>6348</v>
      </c>
      <c r="S16" s="84">
        <f t="shared" si="2"/>
        <v>7053.333333333333</v>
      </c>
    </row>
    <row r="17" spans="2:19" x14ac:dyDescent="0.25">
      <c r="B17" s="111">
        <v>7</v>
      </c>
      <c r="C17" s="116" t="s">
        <v>720</v>
      </c>
      <c r="D17" s="117"/>
      <c r="E17" s="118"/>
      <c r="F17" s="52">
        <v>10</v>
      </c>
      <c r="G17" s="52" t="s">
        <v>21</v>
      </c>
      <c r="H17" s="112">
        <f>R17</f>
        <v>1214</v>
      </c>
      <c r="I17" s="88">
        <v>0</v>
      </c>
      <c r="J17" s="113">
        <f t="shared" si="1"/>
        <v>12140</v>
      </c>
      <c r="K17" s="28">
        <v>7</v>
      </c>
      <c r="L17" s="99"/>
      <c r="M17" s="99">
        <v>1214</v>
      </c>
      <c r="N17" s="99"/>
      <c r="O17" s="100"/>
      <c r="P17" s="91">
        <v>1</v>
      </c>
      <c r="Q17" s="92">
        <f>M17</f>
        <v>1214</v>
      </c>
      <c r="R17" s="93">
        <f t="shared" si="4"/>
        <v>1214</v>
      </c>
      <c r="S17" s="84">
        <f t="shared" si="2"/>
        <v>1348.8888888888889</v>
      </c>
    </row>
    <row r="18" spans="2:19" s="20" customFormat="1" x14ac:dyDescent="0.25">
      <c r="B18" s="86">
        <v>8</v>
      </c>
      <c r="C18" s="116"/>
      <c r="D18" s="117"/>
      <c r="E18" s="118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99"/>
      <c r="O18" s="100"/>
      <c r="P18" s="91">
        <v>1.5</v>
      </c>
      <c r="Q18" s="92">
        <f>L18</f>
        <v>0</v>
      </c>
      <c r="R18" s="94">
        <f t="shared" si="4"/>
        <v>0</v>
      </c>
      <c r="S18" s="84">
        <f t="shared" si="2"/>
        <v>0</v>
      </c>
    </row>
    <row r="19" spans="2:19" x14ac:dyDescent="0.25">
      <c r="B19" s="86">
        <v>9</v>
      </c>
      <c r="C19" s="116"/>
      <c r="D19" s="117"/>
      <c r="E19" s="118"/>
      <c r="F19" s="52"/>
      <c r="G19" s="52"/>
      <c r="H19" s="87">
        <f t="shared" si="0"/>
        <v>0</v>
      </c>
      <c r="I19" s="88">
        <v>0</v>
      </c>
      <c r="J19" s="89">
        <f t="shared" si="1"/>
        <v>0</v>
      </c>
      <c r="K19" s="28">
        <v>9</v>
      </c>
      <c r="L19" s="99"/>
      <c r="M19" s="99"/>
      <c r="N19" s="99"/>
      <c r="O19" s="100"/>
      <c r="P19" s="91">
        <v>1.5</v>
      </c>
      <c r="Q19" s="92">
        <f>L19</f>
        <v>0</v>
      </c>
      <c r="R19" s="93">
        <f t="shared" si="4"/>
        <v>0</v>
      </c>
      <c r="S19" s="84">
        <f t="shared" si="2"/>
        <v>0</v>
      </c>
    </row>
    <row r="20" spans="2:19" x14ac:dyDescent="0.25">
      <c r="B20" s="86">
        <v>10</v>
      </c>
      <c r="C20" s="116"/>
      <c r="D20" s="117"/>
      <c r="E20" s="118"/>
      <c r="F20" s="52"/>
      <c r="G20" s="52"/>
      <c r="H20" s="87">
        <f t="shared" si="0"/>
        <v>0</v>
      </c>
      <c r="I20" s="88">
        <v>0</v>
      </c>
      <c r="J20" s="89">
        <f t="shared" si="1"/>
        <v>0</v>
      </c>
      <c r="K20" s="28">
        <v>10</v>
      </c>
      <c r="L20" s="99"/>
      <c r="M20" s="99"/>
      <c r="N20" s="99"/>
      <c r="O20" s="100"/>
      <c r="P20" s="91">
        <v>1.5</v>
      </c>
      <c r="Q20" s="92">
        <f t="shared" ref="Q20" si="5">L20</f>
        <v>0</v>
      </c>
      <c r="R20" s="93">
        <f t="shared" si="4"/>
        <v>0</v>
      </c>
      <c r="S20" s="84">
        <f t="shared" si="2"/>
        <v>0</v>
      </c>
    </row>
    <row r="21" spans="2:19" x14ac:dyDescent="0.25">
      <c r="B21" s="86">
        <v>11</v>
      </c>
      <c r="C21" s="116"/>
      <c r="D21" s="117"/>
      <c r="E21" s="118"/>
      <c r="F21" s="52"/>
      <c r="G21" s="52"/>
      <c r="H21" s="87">
        <f t="shared" si="0"/>
        <v>0</v>
      </c>
      <c r="I21" s="88">
        <v>0</v>
      </c>
      <c r="J21" s="89">
        <f t="shared" si="1"/>
        <v>0</v>
      </c>
      <c r="K21" s="28">
        <v>11</v>
      </c>
      <c r="L21" s="99"/>
      <c r="M21" s="99"/>
      <c r="N21" s="99"/>
      <c r="O21" s="100"/>
      <c r="P21" s="91">
        <v>1.5</v>
      </c>
      <c r="Q21" s="92">
        <f>M21</f>
        <v>0</v>
      </c>
      <c r="R21" s="93">
        <f t="shared" si="4"/>
        <v>0</v>
      </c>
      <c r="S21" s="84">
        <f t="shared" si="2"/>
        <v>0</v>
      </c>
    </row>
    <row r="22" spans="2:19" x14ac:dyDescent="0.25">
      <c r="B22" s="86">
        <v>12</v>
      </c>
      <c r="C22" s="116"/>
      <c r="D22" s="117"/>
      <c r="E22" s="118"/>
      <c r="F22" s="52"/>
      <c r="G22" s="52"/>
      <c r="H22" s="87">
        <f t="shared" si="0"/>
        <v>0</v>
      </c>
      <c r="I22" s="88">
        <v>0</v>
      </c>
      <c r="J22" s="89">
        <f t="shared" si="1"/>
        <v>0</v>
      </c>
      <c r="K22" s="28">
        <v>12</v>
      </c>
      <c r="L22" s="99"/>
      <c r="M22" s="99"/>
      <c r="N22" s="99"/>
      <c r="O22" s="100"/>
      <c r="P22" s="91">
        <v>1.5</v>
      </c>
      <c r="Q22" s="92">
        <f>L22</f>
        <v>0</v>
      </c>
      <c r="R22" s="93">
        <f t="shared" si="4"/>
        <v>0</v>
      </c>
      <c r="S22" s="84">
        <f t="shared" si="2"/>
        <v>0</v>
      </c>
    </row>
    <row r="23" spans="2:19" x14ac:dyDescent="0.25">
      <c r="B23" s="86">
        <v>13</v>
      </c>
      <c r="C23" s="116"/>
      <c r="D23" s="117"/>
      <c r="E23" s="118"/>
      <c r="F23" s="52"/>
      <c r="G23" s="52"/>
      <c r="H23" s="87">
        <f t="shared" si="0"/>
        <v>0</v>
      </c>
      <c r="I23" s="88">
        <v>0</v>
      </c>
      <c r="J23" s="89">
        <f t="shared" si="1"/>
        <v>0</v>
      </c>
      <c r="K23" s="28">
        <v>13</v>
      </c>
      <c r="L23" s="99"/>
      <c r="M23" s="100"/>
      <c r="N23" s="100"/>
      <c r="O23" s="100"/>
      <c r="P23" s="91">
        <v>1.5</v>
      </c>
      <c r="Q23" s="92">
        <v>0</v>
      </c>
      <c r="R23" s="93">
        <f t="shared" si="4"/>
        <v>0</v>
      </c>
      <c r="S23" s="84">
        <f t="shared" si="2"/>
        <v>0</v>
      </c>
    </row>
    <row r="24" spans="2:19" x14ac:dyDescent="0.25">
      <c r="B24" s="86">
        <v>14</v>
      </c>
      <c r="C24" s="116"/>
      <c r="D24" s="117"/>
      <c r="E24" s="118"/>
      <c r="F24" s="52"/>
      <c r="G24" s="52"/>
      <c r="H24" s="87">
        <f t="shared" si="0"/>
        <v>0</v>
      </c>
      <c r="I24" s="88">
        <v>0</v>
      </c>
      <c r="J24" s="89">
        <f t="shared" si="1"/>
        <v>0</v>
      </c>
      <c r="K24" s="28">
        <v>14</v>
      </c>
      <c r="L24" s="99"/>
      <c r="M24" s="100"/>
      <c r="N24" s="100"/>
      <c r="O24" s="100"/>
      <c r="P24" s="91">
        <v>1.5</v>
      </c>
      <c r="Q24" s="92">
        <v>0</v>
      </c>
      <c r="R24" s="93">
        <f t="shared" si="4"/>
        <v>0</v>
      </c>
      <c r="S24" s="84">
        <f t="shared" si="2"/>
        <v>0</v>
      </c>
    </row>
    <row r="25" spans="2:19" x14ac:dyDescent="0.25">
      <c r="B25" s="86">
        <v>15</v>
      </c>
      <c r="C25" s="116"/>
      <c r="D25" s="117"/>
      <c r="E25" s="118"/>
      <c r="F25" s="52"/>
      <c r="G25" s="52"/>
      <c r="H25" s="87">
        <f t="shared" si="0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v>0</v>
      </c>
      <c r="R25" s="93">
        <f t="shared" si="4"/>
        <v>0</v>
      </c>
    </row>
    <row r="26" spans="2:19" x14ac:dyDescent="0.25">
      <c r="B26" s="86">
        <v>16</v>
      </c>
      <c r="C26" s="116"/>
      <c r="D26" s="117"/>
      <c r="E26" s="118"/>
      <c r="F26" s="52"/>
      <c r="G26" s="52"/>
      <c r="H26" s="87">
        <f t="shared" si="0"/>
        <v>0</v>
      </c>
      <c r="I26" s="88">
        <v>0</v>
      </c>
      <c r="J26" s="89">
        <f t="shared" si="1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4"/>
        <v>0</v>
      </c>
    </row>
    <row r="27" spans="2:19" x14ac:dyDescent="0.25">
      <c r="B27" s="86">
        <v>17</v>
      </c>
      <c r="C27" s="116"/>
      <c r="D27" s="117"/>
      <c r="E27" s="118"/>
      <c r="F27" s="52"/>
      <c r="G27" s="52"/>
      <c r="H27" s="87">
        <f t="shared" si="0"/>
        <v>0</v>
      </c>
      <c r="I27" s="88">
        <v>0</v>
      </c>
      <c r="J27" s="89">
        <f t="shared" si="1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4"/>
        <v>0</v>
      </c>
    </row>
    <row r="28" spans="2:19" ht="15.75" thickBot="1" x14ac:dyDescent="0.3">
      <c r="B28" s="86">
        <v>18</v>
      </c>
      <c r="C28" s="116"/>
      <c r="D28" s="117"/>
      <c r="E28" s="118"/>
      <c r="F28" s="52"/>
      <c r="G28" s="52"/>
      <c r="H28" s="87">
        <f t="shared" si="0"/>
        <v>0</v>
      </c>
      <c r="I28" s="88">
        <v>0</v>
      </c>
      <c r="J28" s="89">
        <f t="shared" si="1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4"/>
        <v>0</v>
      </c>
    </row>
    <row r="29" spans="2:19" x14ac:dyDescent="0.25">
      <c r="B29" s="53" t="s">
        <v>671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297695</v>
      </c>
      <c r="L29" s="9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</row>
    <row r="31" spans="2:19" x14ac:dyDescent="0.25">
      <c r="B31" s="36"/>
      <c r="C31" s="37"/>
      <c r="D31" s="114"/>
      <c r="E31" s="115"/>
      <c r="F31" s="66"/>
      <c r="G31" s="67" t="s">
        <v>4</v>
      </c>
      <c r="H31" s="60"/>
      <c r="I31" s="68"/>
      <c r="J31" s="65">
        <f>J29-J30</f>
        <v>297695</v>
      </c>
      <c r="L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56562.05</v>
      </c>
    </row>
    <row r="33" spans="2:10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354257.05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12" sqref="B11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712</v>
      </c>
      <c r="C8" t="s">
        <v>711</v>
      </c>
      <c r="D8" t="s">
        <v>713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691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696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662</v>
      </c>
      <c r="C121" t="s">
        <v>631</v>
      </c>
      <c r="D121" t="s">
        <v>663</v>
      </c>
      <c r="E121" t="s">
        <v>664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647</v>
      </c>
      <c r="E126" t="s">
        <v>648</v>
      </c>
      <c r="F126" t="s">
        <v>27</v>
      </c>
      <c r="G126" t="s">
        <v>31</v>
      </c>
      <c r="H126" t="s">
        <v>559</v>
      </c>
      <c r="I126" t="s">
        <v>649</v>
      </c>
      <c r="M126" t="s">
        <v>568</v>
      </c>
    </row>
    <row r="127" spans="1:13" hidden="1" x14ac:dyDescent="0.25">
      <c r="A127">
        <v>128</v>
      </c>
      <c r="B127" s="30" t="s">
        <v>650</v>
      </c>
      <c r="C127" t="s">
        <v>651</v>
      </c>
      <c r="E127" t="s">
        <v>646</v>
      </c>
      <c r="G127" t="s">
        <v>31</v>
      </c>
      <c r="M127" t="s">
        <v>568</v>
      </c>
    </row>
    <row r="128" spans="1:13" hidden="1" x14ac:dyDescent="0.25">
      <c r="A128">
        <v>129</v>
      </c>
      <c r="B128" s="30" t="s">
        <v>653</v>
      </c>
      <c r="C128" t="s">
        <v>652</v>
      </c>
      <c r="D128" t="s">
        <v>654</v>
      </c>
      <c r="G128" t="s">
        <v>655</v>
      </c>
      <c r="I128" t="s">
        <v>656</v>
      </c>
      <c r="M128" t="s">
        <v>568</v>
      </c>
    </row>
    <row r="129" spans="1:13" hidden="1" x14ac:dyDescent="0.25">
      <c r="A129">
        <v>130</v>
      </c>
      <c r="B129" s="30" t="s">
        <v>683</v>
      </c>
      <c r="C129" t="s">
        <v>657</v>
      </c>
      <c r="E129" t="s">
        <v>684</v>
      </c>
      <c r="F129" t="s">
        <v>63</v>
      </c>
      <c r="G129" t="s">
        <v>31</v>
      </c>
      <c r="H129" t="s">
        <v>685</v>
      </c>
      <c r="I129" t="s">
        <v>672</v>
      </c>
      <c r="M129" t="s">
        <v>568</v>
      </c>
    </row>
    <row r="130" spans="1:13" hidden="1" x14ac:dyDescent="0.25">
      <c r="A130">
        <v>131</v>
      </c>
      <c r="B130" s="30" t="s">
        <v>658</v>
      </c>
      <c r="C130" t="s">
        <v>659</v>
      </c>
      <c r="E130" t="s">
        <v>660</v>
      </c>
      <c r="F130" t="s">
        <v>35</v>
      </c>
      <c r="G130" t="s">
        <v>31</v>
      </c>
      <c r="I130" t="s">
        <v>661</v>
      </c>
      <c r="M130" t="s">
        <v>568</v>
      </c>
    </row>
    <row r="131" spans="1:13" hidden="1" x14ac:dyDescent="0.25">
      <c r="A131">
        <v>133</v>
      </c>
      <c r="B131" s="30" t="s">
        <v>665</v>
      </c>
      <c r="C131" t="s">
        <v>636</v>
      </c>
      <c r="F131" t="s">
        <v>667</v>
      </c>
      <c r="G131" t="s">
        <v>31</v>
      </c>
      <c r="H131" t="s">
        <v>559</v>
      </c>
      <c r="I131" t="s">
        <v>666</v>
      </c>
      <c r="M131" t="s">
        <v>568</v>
      </c>
    </row>
    <row r="132" spans="1:13" hidden="1" x14ac:dyDescent="0.25">
      <c r="A132">
        <v>134</v>
      </c>
      <c r="B132" s="30" t="s">
        <v>668</v>
      </c>
      <c r="C132" t="s">
        <v>669</v>
      </c>
      <c r="G132" t="s">
        <v>31</v>
      </c>
      <c r="H132" t="s">
        <v>559</v>
      </c>
      <c r="I132" t="s">
        <v>670</v>
      </c>
      <c r="M132" t="s">
        <v>568</v>
      </c>
    </row>
    <row r="133" spans="1:13" hidden="1" x14ac:dyDescent="0.25">
      <c r="A133">
        <v>135</v>
      </c>
      <c r="B133" s="30" t="s">
        <v>674</v>
      </c>
      <c r="C133" t="s">
        <v>673</v>
      </c>
      <c r="D133" t="s">
        <v>678</v>
      </c>
      <c r="E133" t="s">
        <v>675</v>
      </c>
      <c r="F133" t="s">
        <v>676</v>
      </c>
      <c r="I133" t="s">
        <v>677</v>
      </c>
      <c r="K133" t="s">
        <v>679</v>
      </c>
      <c r="M133" t="s">
        <v>568</v>
      </c>
    </row>
    <row r="134" spans="1:13" hidden="1" x14ac:dyDescent="0.25">
      <c r="A134">
        <v>136</v>
      </c>
      <c r="B134" s="30" t="s">
        <v>680</v>
      </c>
      <c r="C134" t="s">
        <v>681</v>
      </c>
      <c r="I134" t="s">
        <v>682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686</v>
      </c>
      <c r="I135" t="s">
        <v>687</v>
      </c>
      <c r="M135" t="s">
        <v>568</v>
      </c>
    </row>
    <row r="136" spans="1:13" hidden="1" x14ac:dyDescent="0.25">
      <c r="A136">
        <v>138</v>
      </c>
      <c r="B136" s="30" t="s">
        <v>689</v>
      </c>
      <c r="C136" t="s">
        <v>690</v>
      </c>
      <c r="I136" t="s">
        <v>688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692</v>
      </c>
      <c r="D137" t="s">
        <v>693</v>
      </c>
      <c r="E137" t="s">
        <v>694</v>
      </c>
      <c r="F137" t="s">
        <v>37</v>
      </c>
      <c r="G137" t="s">
        <v>31</v>
      </c>
      <c r="I137" t="s">
        <v>695</v>
      </c>
      <c r="M137" t="s">
        <v>568</v>
      </c>
    </row>
    <row r="138" spans="1:13" hidden="1" x14ac:dyDescent="0.25">
      <c r="A138">
        <v>140</v>
      </c>
      <c r="B138" s="30" t="s">
        <v>697</v>
      </c>
      <c r="C138" t="s">
        <v>698</v>
      </c>
      <c r="I138" t="s">
        <v>699</v>
      </c>
      <c r="M138" t="s">
        <v>568</v>
      </c>
    </row>
    <row r="139" spans="1:13" hidden="1" x14ac:dyDescent="0.25">
      <c r="A139">
        <v>141</v>
      </c>
      <c r="B139" s="30" t="s">
        <v>701</v>
      </c>
      <c r="C139" t="s">
        <v>700</v>
      </c>
      <c r="I139" t="s">
        <v>702</v>
      </c>
      <c r="M139" t="s">
        <v>568</v>
      </c>
    </row>
    <row r="140" spans="1:13" hidden="1" x14ac:dyDescent="0.25">
      <c r="A140">
        <v>142</v>
      </c>
      <c r="B140" s="30" t="s">
        <v>703</v>
      </c>
      <c r="C140" t="s">
        <v>704</v>
      </c>
      <c r="E140" s="105" t="s">
        <v>705</v>
      </c>
      <c r="F140" t="s">
        <v>63</v>
      </c>
      <c r="G140" t="s">
        <v>31</v>
      </c>
      <c r="I140" t="s">
        <v>706</v>
      </c>
      <c r="M140" t="s">
        <v>568</v>
      </c>
    </row>
    <row r="141" spans="1:13" hidden="1" x14ac:dyDescent="0.25">
      <c r="A141">
        <v>143</v>
      </c>
      <c r="B141" s="30" t="s">
        <v>708</v>
      </c>
      <c r="C141" t="s">
        <v>707</v>
      </c>
      <c r="E141" t="s">
        <v>709</v>
      </c>
      <c r="I141" t="s">
        <v>710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VULCO S.A.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2014-12-15T13:56:47Z</cp:lastPrinted>
  <dcterms:created xsi:type="dcterms:W3CDTF">2013-07-12T05:01:37Z</dcterms:created>
  <dcterms:modified xsi:type="dcterms:W3CDTF">2014-12-18T14:37:22Z</dcterms:modified>
</cp:coreProperties>
</file>