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3" i="1" l="1"/>
  <c r="Q14" i="1" l="1"/>
  <c r="Q15" i="1"/>
  <c r="Q16" i="1"/>
  <c r="Q17" i="1"/>
  <c r="Q18" i="1"/>
  <c r="Q19" i="1"/>
  <c r="Q20" i="1"/>
  <c r="Q21" i="1"/>
  <c r="Q22" i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H12" i="1" s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S13" i="1" l="1"/>
  <c r="J24" i="1"/>
  <c r="S24" i="1"/>
  <c r="J23" i="1"/>
  <c r="S23" i="1"/>
  <c r="R20" i="1"/>
  <c r="H20" i="1" s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<sst xmlns="http://schemas.openxmlformats.org/spreadsheetml/2006/main" count="1042" uniqueCount="714">
  <si>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</si>
  <si>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</si>
  <si>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</si>
  <si>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</si>
  <si>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</si>
  <si>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</si>
  <si>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</si>
  <si>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</si>
  <si>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</si>
  <si>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</si>
  <si>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</si>
  <si>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</si>
  <si>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</si>
  <si>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</si>
  <si>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</si>
  <si>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</si>
  <si>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</si>
  <si>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</si>
  <si>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</si>
  <si>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</si>
  <si>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</si>
  <si>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</si>
  <si>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</si>
  <si>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</si>
  <si>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</si>
  <si>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</si>
  <si>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</si>
  <si>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</si>
  <si>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</si>
  <si>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</si>
  <si>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</si>
  <si>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</si>
  <si>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</si>
  <si>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</si>
  <si>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</si>
  <si>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</si>
  <si>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</si>
  <si>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</si>
  <si>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</si>
  <si>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</si>
  <si>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</si>
  <si>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</si>
  <si>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</si>
  <si>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</si>
  <si>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</si>
  <si>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</si>
  <si>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</si>
  <si>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</si>
  <si>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</si>
  <si>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</si>
  <si>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</si>
  <si>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</si>
  <si>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</si>
  <si>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</si>
  <si>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</si>
  <si>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</si>
  <si>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</si>
  <si>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</si>
  <si>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</si>
  <si>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</si>
  <si>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</si>
  <si>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</si>
  <si>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</si>
  <si>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</si>
  <si>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</si>
  <si>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</si>
  <si>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</si>
  <si>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</si>
  <si>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</si>
  <si>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</si>
  <si>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</si>
  <si>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</si>
  <si>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</si>
  <si>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</si>
  <si>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</si>
  <si>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</si>
  <si>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</si>
  <si>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</si>
  <si>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</si>
  <si>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</si>
  <si>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</si>
  <si>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</si>
  <si>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</si>
  <si>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</si>
  <si>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</si>
  <si>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</si>
  <si>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</si>
  <si>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</si>
  <si>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</si>
  <si>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</si>
  <si>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</si>
  <si>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</si>
  <si>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</si>
  <si>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</si>
  <si>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</si>
  <si>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</si>
  <si>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</si>
  <si>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</si>
  <si>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</si>
  <si>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</si>
  <si>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</si>
  <si>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</si>
  <si>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</si>
  <si>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</si>
  <si>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</si>
  <si>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</si>
  <si>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</si>
  <si>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</si>
  <si>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</si>
  <si>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</si>
  <si>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</si>
  <si>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</si>
  <si>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</si>
  <si>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</si>
  <si>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</si>
  <si>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</si>
  <si>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</si>
  <si>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</si>
  <si>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</si>
  <si>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</si>
  <si>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</si>
  <si>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</si>
  <si>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</si>
  <si>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</si>
  <si>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</si>
  <si>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</si>
  <si>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</si>
  <si>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</si>
  <si>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</si>
  <si>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</si>
  <si>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</si>
  <si>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</si>
  <si>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</si>
  <si>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</si>
  <si>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</si>
  <si>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</si>
  <si>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</si>
  <si>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</si>
  <si>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</si>
  <si>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</si>
  <si>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</si>
  <si>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</si>
  <si>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</si>
  <si>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</si>
  <si>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</si>
  <si>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</si>
  <si>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</si>
  <si>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</si>
  <si>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</si>
  <si>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</si>
  <si>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</si>
  <si>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</si>
  <si>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</si>
  <si>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</si>
  <si>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</si>
  <si>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</si>
  <si>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</si>
  <si>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</si>
  <si>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</si>
  <si>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</si>
  <si>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</si>
  <si>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</si>
  <si>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</si>
  <si>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</si>
  <si>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</si>
  <si>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</si>
  <si>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</si>
  <si>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</si>
  <si>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</si>
  <si>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</si>
  <si>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</si>
  <si>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</si>
  <si>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</si>
  <si>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</si>
  <si>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</si>
  <si>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</si>
  <si>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</si>
  <si>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</si>
  <si>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</si>
  <si>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</si>
  <si>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</si>
  <si>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</si>
  <si>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</si>
  <si>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</si>
  <si>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</si>
  <si>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</si>
  <si>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</si>
  <si>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</si>
  <si>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</si>
  <si>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</si>
  <si>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</si>
  <si>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</si>
  <si>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</si>
  <si>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</si>
  <si>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</si>
  <si>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</si>
  <si>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</si>
  <si>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</si>
  <si>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</si>
  <si>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</si>
  <si>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</si>
  <si>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</si>
  <si>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</si>
  <si>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</si>
  <si>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</si>
  <si>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</si>
  <si>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</si>
  <si>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</si>
  <si>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</si>
  <si>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</si>
  <si>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</si>
  <si>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</si>
  <si>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</si>
  <si>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</si>
  <si>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</si>
  <si>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</si>
  <si>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</si>
  <si>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</si>
  <si>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</si>
  <si>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</si>
  <si>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</si>
  <si>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</si>
  <si>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</si>
  <si>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</si>
  <si>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</si>
  <si>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</si>
  <si>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</si>
  <si>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</si>
  <si>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</si>
  <si>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</si>
  <si>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</si>
  <si>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</si>
  <si>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</si>
  <si>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</si>
  <si>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</si>
  <si>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</si>
  <si>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</si>
  <si>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</si>
  <si>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</si>
  <si>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</si>
  <si>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</si>
  <si>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</si>
  <si>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</si>
  <si>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</si>
  <si>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</si>
  <si>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</si>
  <si>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</si>
  <si>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</si>
  <si>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</si>
  <si>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</si>
  <si>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</si>
  <si>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</si>
  <si>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</si>
  <si>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</si>
  <si>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</si>
  <si>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</si>
  <si>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</si>
  <si>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</si>
  <si>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</si>
  <si>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</si>
  <si>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</si>
  <si>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</si>
  <si>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</si>
  <si>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</si>
  <si>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</si>
  <si>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</si>
  <si>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</si>
  <si>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</si>
  <si>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</si>
  <si>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</si>
  <si>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</si>
  <si>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</si>
  <si>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</si>
  <si>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</si>
  <si>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</si>
  <si>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</si>
  <si>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</si>
  <si>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</si>
  <si>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</si>
  <si>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</si>
  <si>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</si>
  <si>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</si>
  <si>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</si>
  <si>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</si>
  <si>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</si>
  <si>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</si>
  <si>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</si>
  <si>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</si>
  <si>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</si>
  <si>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</si>
  <si>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</si>
  <si>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</si>
  <si>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</si>
  <si>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</si>
  <si>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</si>
  <si>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</si>
  <si>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</si>
  <si>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</si>
  <si>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</si>
  <si>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</si>
  <si>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</si>
  <si>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</si>
  <si>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</si>
  <si>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</si>
  <si>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</si>
  <si>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</si>
  <si>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</si>
  <si>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</si>
  <si>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</si>
  <si>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</si>
  <si>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</si>
  <si>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</si>
  <si>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</si>
  <si>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</si>
  <si>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</si>
  <si>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</si>
  <si>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</si>
  <si>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</si>
  <si>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</si>
  <si>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</si>
  <si>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</si>
  <si>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</si>
  <si>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</si>
  <si>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</si>
  <si>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</si>
  <si>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</si>
  <si>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</si>
  <si>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</si>
  <si>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</si>
  <si>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</si>
  <si>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</si>
  <si>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</si>
  <si>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</si>
  <si>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</si>
  <si>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</si>
  <si>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</si>
  <si>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</si>
  <si>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</si>
  <si>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</si>
  <si>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</si>
  <si>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</si>
  <si>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</si>
  <si>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</si>
  <si>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</si>
  <si>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</si>
  <si>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</si>
  <si>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</si>
  <si>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</si>
  <si>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</si>
  <si>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</si>
  <si>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</si>
  <si>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</si>
  <si>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</si>
  <si>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</si>
  <si>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</si>
  <si>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</si>
  <si>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</si>
  <si>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</si>
  <si>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</si>
  <si>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</si>
  <si>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</si>
  <si>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</si>
  <si>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</si>
  <si>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</si>
  <si>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</si>
  <si>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</si>
  <si>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</si>
  <si>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</si>
  <si>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</si>
  <si>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</si>
  <si>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</si>
  <si>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</si>
  <si>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</si>
  <si>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</si>
  <si>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</si>
  <si>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</si>
  <si>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</si>
  <si>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</si>
  <si>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</si>
  <si>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</si>
  <si>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</si>
  <si>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</si>
  <si>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</si>
  <si>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</si>
  <si>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</si>
  <si>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</si>
  <si>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</si>
  <si>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</si>
  <si>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</si>
  <si>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</si>
  <si>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</si>
  <si>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</si>
  <si>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</si>
  <si>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</si>
  <si>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</si>
  <si>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</si>
  <si>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</si>
  <si>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</si>
  <si>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</si>
  <si>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</si>
  <si>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</si>
  <si>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</si>
  <si>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</si>
  <si>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</si>
  <si>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</si>
  <si>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</si>
  <si>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</si>
  <si>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</si>
  <si>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</si>
  <si>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</si>
  <si>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</si>
  <si>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</si>
  <si>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</si>
  <si>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</si>
  <si>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</si>
  <si>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</si>
  <si>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</si>
  <si>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</si>
  <si>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</si>
  <si>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</si>
  <si>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</si>
  <si>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</si>
  <si>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</si>
  <si>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</si>
  <si>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</si>
  <si>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</si>
  <si>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</si>
  <si>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</si>
  <si>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</si>
  <si>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</si>
  <si>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</si>
  <si>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</si>
  <si>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</si>
  <si>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</si>
  <si>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</si>
  <si>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</si>
  <si>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</si>
  <si>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</si>
  <si>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</si>
  <si>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</si>
  <si>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</si>
  <si>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</si>
  <si>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</si>
  <si>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</si>
  <si>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</si>
  <si>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</si>
  <si>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</si>
  <si>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</si>
  <si>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</si>
  <si>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</si>
  <si>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</si>
  <si>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</si>
  <si>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</si>
  <si>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</si>
  <si>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</si>
  <si>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</si>
  <si>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</si>
  <si>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</si>
  <si>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</si>
  <si>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</si>
  <si>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</si>
  <si>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</si>
  <si>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</si>
  <si>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</si>
  <si>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</si>
  <si>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</si>
  <si>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</si>
  <si>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</si>
  <si>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</si>
  <si>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</si>
  <si>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</si>
  <si>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</si>
  <si>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</si>
  <si>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</si>
  <si>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</si>
  <si>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</si>
  <si>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</si>
  <si>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</si>
  <si>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</si>
  <si>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</si>
  <si>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</si>
  <si>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</si>
  <si>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</si>
  <si>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</si>
  <si>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</si>
  <si>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</si>
  <si>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</si>
  <si>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</si>
  <si>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</si>
  <si>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</si>
  <si>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</si>
  <si>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</si>
  <si>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</si>
  <si>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</si>
  <si>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</si>
  <si>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</si>
  <si>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</si>
  <si>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</si>
  <si>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</si>
  <si>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</si>
  <si>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</si>
  <si>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</si>
  <si>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</si>
  <si>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</si>
  <si>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</si>
  <si>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</si>
  <si>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</si>
  <si>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</si>
  <si>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</si>
  <si>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</si>
  <si>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</si>
  <si>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</si>
  <si>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</si>
  <si>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</si>
  <si>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</si>
  <si>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</si>
  <si>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</si>
  <si>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</si>
  <si>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</si>
  <si>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</si>
  <si>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</si>
  <si>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</si>
  <si>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</si>
  <si>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</si>
  <si>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</si>
  <si>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</si>
  <si>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</si>
  <si>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</si>
  <si>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</si>
  <si>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</si>
  <si>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</si>
  <si>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</si>
  <si>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</si>
  <si>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</si>
  <si>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</si>
  <si>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</si>
  <si>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</si>
  <si>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</si>
  <si>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</si>
  <si>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</si>
  <si>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</si>
  <si>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</si>
  <si>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</si>
  <si>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</si>
  <si>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</si>
  <si>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</si>
  <si>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</si>
  <si>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</si>
  <si>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</si>
  <si>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</si>
  <si>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</si>
  <si>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</si>
  <si>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</si>
  <si>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</si>
  <si>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</si>
  <si>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</si>
  <si>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</si>
  <si>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</si>
  <si>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</si>
  <si>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</si>
  <si>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</si>
  <si>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</si>
  <si>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</si>
  <si>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</si>
  <si>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</si>
  <si>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</si>
  <si>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</si>
  <si>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</si>
  <si>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</si>
  <si>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</si>
  <si>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</si>
  <si>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</si>
  <si>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</si>
  <si>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</si>
  <si>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</si>
  <si>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</si>
  <si>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</si>
  <si>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</si>
  <si>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</si>
  <si>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</si>
  <si>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</si>
  <si>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</si>
  <si>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</si>
  <si>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</si>
  <si>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</si>
  <si>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</si>
  <si>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</si>
  <si>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</si>
  <si>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</si>
  <si>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</si>
  <si>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</si>
  <si>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</si>
  <si>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</si>
  <si>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</si>
  <si>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</si>
  <si>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</si>
  <si>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</si>
  <si>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</si>
  <si>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</si>
  <si>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</si>
  <si>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</si>
  <si>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</si>
  <si>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</si>
  <si>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</si>
  <si>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</si>
  <si>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</si>
  <si>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</si>
  <si>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</si>
  <si>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</si>
  <si>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</si>
  <si>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</si>
  <si>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</si>
  <si>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</si>
  <si>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</si>
  <si>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</si>
  <si>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</si>
  <si>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</si>
  <si>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</si>
  <si>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</si>
  <si>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</si>
  <si>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</si>
  <si>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</si>
  <si>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</si>
  <si>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</si>
  <si>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</si>
  <si>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</si>
  <si>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</si>
  <si>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</si>
  <si>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</si>
  <si>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</si>
  <si>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</si>
  <si>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</si>
  <si>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</si>
  <si>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</si>
  <si>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</si>
  <si>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</si>
  <si>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</si>
  <si>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</si>
  <si>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</si>
  <si>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</si>
  <si>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</si>
  <si>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</si>
  <si>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</si>
  <si>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</si>
  <si>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</si>
  <si>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</si>
  <si>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</si>
  <si>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</si>
  <si>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</si>
  <si>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</si>
  <si>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</si>
  <si>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</si>
  <si>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</si>
  <si>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</si>
  <si>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</si>
  <si>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</si>
  <si>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</si>
  <si>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</si>
  <si>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</si>
  <si>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</si>
  <si>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</si>
  <si>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</si>
  <si>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</si>
  <si>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</si>
  <si>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</si>
  <si>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</si>
  <si>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</si>
  <si>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</si>
  <si>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</si>
  <si>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</si>
  <si>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</si>
  <si>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</si>
  <si>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</si>
  <si>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</si>
  <si>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</si>
  <si>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</si>
  <si>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</si>
  <si>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</si>
  <si>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</si>
  <si>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</si>
  <si>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</si>
  <si>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</si>
  <si>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</si>
  <si>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</si>
  <si>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</si>
  <si>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</si>
  <si>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</si>
  <si>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</si>
  <si>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</si>
  <si>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</si>
  <si>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</si>
  <si>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</si>
  <si>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</si>
  <si>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</si>
  <si>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</si>
  <si>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</si>
  <si>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</si>
  <si>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</si>
  <si>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</si>
  <si>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</si>
  <si>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</si>
  <si>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</si>
  <si>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</si>
  <si>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</si>
  <si>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</si>
  <si>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</si>
  <si>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</si>
  <si>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</si>
  <si>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</si>
  <si>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</si>
  <si>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ACOPLE CAMLOCK TIPO E 4" ALUM.</t>
  </si>
  <si>
    <t>ACOPLE CAMLOCK TIPO C 4" ALUM.</t>
  </si>
  <si>
    <t>AGUA DESTILADA</t>
  </si>
  <si>
    <t>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</si>
</sst>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3" sqref="C13:E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06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2116</v>
      </c>
      <c r="K2" s="7"/>
      <c r="L2" s="106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06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31" t="str">
        <f>VLOOKUP(D4,CLIENTES,4,FALSE)</f>
        <v>AV. Las Torres 6108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3" t="str">
        <f>VLOOKUP(D4,CLIENTES,5,FALSE)</f>
        <v>Peñalolen</v>
      </c>
      <c r="G6" s="133"/>
      <c r="H6" s="13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3" t="str">
        <f>VLOOKUP(D4,CLIENTES,6,FALSE)</f>
        <v>STGO</v>
      </c>
      <c r="G7" s="133"/>
      <c r="H7" s="133"/>
      <c r="I7" s="37" t="s">
        <v>24</v>
      </c>
      <c r="J7" s="41">
        <f>VLOOKUP(D4,CLIENTES,8,FALSE)</f>
        <v>0</v>
      </c>
    </row>
    <row r="8" spans="2:21" ht="15.75" thickBot="1" x14ac:dyDescent="0.3">
      <c r="B8" s="130" t="s">
        <v>26</v>
      </c>
      <c r="C8" s="119"/>
      <c r="D8" s="96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41961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4" t="s">
        <v>22</v>
      </c>
      <c r="D10" s="125"/>
      <c r="E10" s="126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9"/>
      <c r="M10" s="97"/>
      <c r="N10" s="99"/>
      <c r="O10" s="97"/>
      <c r="P10" s="26" t="s">
        <v>16</v>
      </c>
      <c r="Q10" s="25" t="s">
        <v>18</v>
      </c>
      <c r="R10" s="27" t="s">
        <v>19</v>
      </c>
      <c r="S10" s="104"/>
      <c r="T10" s="78"/>
      <c r="U10" s="78"/>
    </row>
    <row r="11" spans="2:21" ht="15" customHeight="1" x14ac:dyDescent="0.25">
      <c r="B11" s="113">
        <v>1</v>
      </c>
      <c r="C11" s="127" t="s">
        <v>710</v>
      </c>
      <c r="D11" s="128"/>
      <c r="E11" s="129"/>
      <c r="F11" s="114">
        <v>3</v>
      </c>
      <c r="G11" s="114" t="s">
        <v>21</v>
      </c>
      <c r="H11" s="115">
        <f t="shared" ref="H11:H28" si="0">VLOOKUP(B11,COTIZADO,8,FALSE)</f>
        <v>18643.5</v>
      </c>
      <c r="I11" s="116">
        <v>0</v>
      </c>
      <c r="J11" s="117">
        <f t="shared" ref="J11:J28" si="1">F11*H11*(1-I11/100)</f>
        <v>55930.5</v>
      </c>
      <c r="K11" s="28">
        <v>1</v>
      </c>
      <c r="L11" s="100">
        <v>12429</v>
      </c>
      <c r="M11" s="101"/>
      <c r="N11" s="101"/>
      <c r="O11" s="101"/>
      <c r="P11" s="92">
        <v>1.5</v>
      </c>
      <c r="Q11" s="93">
        <f>L11</f>
        <v>12429</v>
      </c>
      <c r="R11" s="94">
        <f>Q11*P11</f>
        <v>18643.5</v>
      </c>
      <c r="S11" s="84">
        <f>H11/0.9</f>
        <v>20715</v>
      </c>
    </row>
    <row r="12" spans="2:21" ht="15" customHeight="1" x14ac:dyDescent="0.25">
      <c r="B12" s="108">
        <v>2</v>
      </c>
      <c r="C12" s="120" t="s">
        <v>711</v>
      </c>
      <c r="D12" s="121"/>
      <c r="E12" s="122"/>
      <c r="F12" s="52">
        <v>3</v>
      </c>
      <c r="G12" s="52" t="s">
        <v>21</v>
      </c>
      <c r="H12" s="109">
        <f t="shared" si="0"/>
        <v>26365.5</v>
      </c>
      <c r="I12" s="110">
        <v>0</v>
      </c>
      <c r="J12" s="111">
        <f t="shared" si="1"/>
        <v>79096.5</v>
      </c>
      <c r="K12" s="28">
        <v>2</v>
      </c>
      <c r="L12" s="100">
        <v>17577</v>
      </c>
      <c r="M12" s="100"/>
      <c r="N12" s="101"/>
      <c r="O12" s="101"/>
      <c r="P12" s="92">
        <v>1.5</v>
      </c>
      <c r="Q12" s="93">
        <f>L12</f>
        <v>17577</v>
      </c>
      <c r="R12" s="94">
        <f t="shared" ref="R12:R28" si="2">Q12*P12</f>
        <v>26365.5</v>
      </c>
      <c r="S12" s="84">
        <f t="shared" ref="S12:S24" si="3">H12/0.9</f>
        <v>29295</v>
      </c>
    </row>
    <row r="13" spans="2:21" ht="15" customHeight="1" x14ac:dyDescent="0.25">
      <c r="B13" s="108">
        <v>3</v>
      </c>
      <c r="C13" s="120" t="s">
        <v>712</v>
      </c>
      <c r="D13" s="121"/>
      <c r="E13" s="122"/>
      <c r="F13" s="52">
        <v>50</v>
      </c>
      <c r="G13" s="52" t="s">
        <v>713</v>
      </c>
      <c r="H13" s="109">
        <f>R13</f>
        <v>1210.5</v>
      </c>
      <c r="I13" s="110">
        <v>0</v>
      </c>
      <c r="J13" s="111">
        <f t="shared" si="1"/>
        <v>60525</v>
      </c>
      <c r="K13" s="28">
        <v>3</v>
      </c>
      <c r="L13" s="100"/>
      <c r="M13" s="107">
        <v>807</v>
      </c>
      <c r="N13" s="101"/>
      <c r="O13" s="101"/>
      <c r="P13" s="92">
        <v>1.5</v>
      </c>
      <c r="Q13" s="93">
        <f>M13</f>
        <v>807</v>
      </c>
      <c r="R13" s="94">
        <f t="shared" si="2"/>
        <v>1210.5</v>
      </c>
      <c r="S13" s="84">
        <f t="shared" si="3"/>
        <v>1345</v>
      </c>
    </row>
    <row r="14" spans="2:21" x14ac:dyDescent="0.25">
      <c r="B14" s="87">
        <v>4</v>
      </c>
      <c r="C14" s="120"/>
      <c r="D14" s="121"/>
      <c r="E14" s="122"/>
      <c r="F14" s="52"/>
      <c r="G14" s="52"/>
      <c r="H14" s="88">
        <f>R14</f>
        <v>0</v>
      </c>
      <c r="I14" s="89">
        <v>0</v>
      </c>
      <c r="J14" s="90">
        <f t="shared" si="1"/>
        <v>0</v>
      </c>
      <c r="K14" s="28">
        <v>4</v>
      </c>
      <c r="L14" s="100"/>
      <c r="M14" s="100"/>
      <c r="N14" s="101"/>
      <c r="O14" s="101"/>
      <c r="P14" s="92">
        <v>1.5</v>
      </c>
      <c r="Q14" s="93">
        <f t="shared" ref="Q14:Q22" si="4">L14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23"/>
      <c r="D15" s="121"/>
      <c r="E15" s="122"/>
      <c r="F15" s="52"/>
      <c r="G15" s="52"/>
      <c r="H15" s="88">
        <f>R15</f>
        <v>0</v>
      </c>
      <c r="I15" s="89">
        <v>0</v>
      </c>
      <c r="J15" s="90">
        <f t="shared" si="1"/>
        <v>0</v>
      </c>
      <c r="K15" s="83">
        <v>5</v>
      </c>
      <c r="L15" s="100"/>
      <c r="M15" s="100"/>
      <c r="N15" s="101"/>
      <c r="O15" s="101"/>
      <c r="P15" s="92">
        <v>1.5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20"/>
      <c r="D16" s="121"/>
      <c r="E16" s="122"/>
      <c r="F16" s="52"/>
      <c r="G16" s="52"/>
      <c r="H16" s="88">
        <f t="shared" si="0"/>
        <v>0</v>
      </c>
      <c r="I16" s="89">
        <v>0</v>
      </c>
      <c r="J16" s="90">
        <f t="shared" si="1"/>
        <v>0</v>
      </c>
      <c r="K16" s="28">
        <v>6</v>
      </c>
      <c r="L16" s="100"/>
      <c r="M16" s="100"/>
      <c r="N16" s="101"/>
      <c r="O16" s="101"/>
      <c r="P16" s="92">
        <v>1.5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20"/>
      <c r="D17" s="121"/>
      <c r="E17" s="122"/>
      <c r="F17" s="52"/>
      <c r="G17" s="52"/>
      <c r="H17" s="88">
        <f>R17</f>
        <v>0</v>
      </c>
      <c r="I17" s="89">
        <v>0</v>
      </c>
      <c r="J17" s="90">
        <f t="shared" si="1"/>
        <v>0</v>
      </c>
      <c r="K17" s="28">
        <v>7</v>
      </c>
      <c r="L17" s="100"/>
      <c r="M17" s="100"/>
      <c r="N17" s="100"/>
      <c r="O17" s="101"/>
      <c r="P17" s="92">
        <v>1.5</v>
      </c>
      <c r="Q17" s="93">
        <f t="shared" si="4"/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20"/>
      <c r="D18" s="121"/>
      <c r="E18" s="122"/>
      <c r="F18" s="52"/>
      <c r="G18" s="52"/>
      <c r="H18" s="88">
        <f>R18</f>
        <v>0</v>
      </c>
      <c r="I18" s="89">
        <v>0</v>
      </c>
      <c r="J18" s="90">
        <f>F18*H18*(1-I18/100)</f>
        <v>0</v>
      </c>
      <c r="K18" s="83">
        <v>8</v>
      </c>
      <c r="L18" s="100"/>
      <c r="M18" s="100"/>
      <c r="N18" s="100"/>
      <c r="O18" s="101"/>
      <c r="P18" s="92">
        <v>1.5</v>
      </c>
      <c r="Q18" s="93">
        <f t="shared" si="4"/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20"/>
      <c r="D19" s="121"/>
      <c r="E19" s="122"/>
      <c r="F19" s="52"/>
      <c r="G19" s="52"/>
      <c r="H19" s="88">
        <f t="shared" si="0"/>
        <v>0</v>
      </c>
      <c r="I19" s="89">
        <v>0</v>
      </c>
      <c r="J19" s="90">
        <f t="shared" si="1"/>
        <v>0</v>
      </c>
      <c r="K19" s="28">
        <v>9</v>
      </c>
      <c r="L19" s="100"/>
      <c r="M19" s="100"/>
      <c r="N19" s="100"/>
      <c r="O19" s="101"/>
      <c r="P19" s="92">
        <v>1.5</v>
      </c>
      <c r="Q19" s="93">
        <f t="shared" si="4"/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20"/>
      <c r="D20" s="121"/>
      <c r="E20" s="122"/>
      <c r="F20" s="52"/>
      <c r="G20" s="52"/>
      <c r="H20" s="88">
        <f t="shared" si="0"/>
        <v>0</v>
      </c>
      <c r="I20" s="89">
        <v>0</v>
      </c>
      <c r="J20" s="90">
        <f t="shared" si="1"/>
        <v>0</v>
      </c>
      <c r="K20" s="28">
        <v>10</v>
      </c>
      <c r="L20" s="100"/>
      <c r="M20" s="100"/>
      <c r="N20" s="100"/>
      <c r="O20" s="101"/>
      <c r="P20" s="92">
        <v>1.5</v>
      </c>
      <c r="Q20" s="93">
        <f t="shared" si="4"/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20"/>
      <c r="D21" s="121"/>
      <c r="E21" s="122"/>
      <c r="F21" s="52"/>
      <c r="G21" s="52"/>
      <c r="H21" s="88">
        <f t="shared" si="0"/>
        <v>0</v>
      </c>
      <c r="I21" s="89">
        <v>0</v>
      </c>
      <c r="J21" s="90">
        <f t="shared" si="1"/>
        <v>0</v>
      </c>
      <c r="K21" s="28">
        <v>11</v>
      </c>
      <c r="L21" s="100"/>
      <c r="M21" s="100"/>
      <c r="N21" s="100"/>
      <c r="O21" s="101"/>
      <c r="P21" s="92">
        <v>1.5</v>
      </c>
      <c r="Q21" s="93">
        <f t="shared" si="4"/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20"/>
      <c r="D22" s="121"/>
      <c r="E22" s="122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1"/>
      <c r="M22" s="100"/>
      <c r="N22" s="101"/>
      <c r="O22" s="101"/>
      <c r="P22" s="92">
        <v>1.5</v>
      </c>
      <c r="Q22" s="93">
        <f t="shared" si="4"/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20"/>
      <c r="D23" s="121"/>
      <c r="E23" s="122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1"/>
      <c r="M23" s="100"/>
      <c r="N23" s="101"/>
      <c r="O23" s="101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20"/>
      <c r="D24" s="121"/>
      <c r="E24" s="122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1"/>
      <c r="M24" s="100"/>
      <c r="N24" s="101"/>
      <c r="O24" s="101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20"/>
      <c r="D25" s="121"/>
      <c r="E25" s="122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1"/>
      <c r="M25" s="100"/>
      <c r="N25" s="101"/>
      <c r="O25" s="101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20"/>
      <c r="D26" s="121"/>
      <c r="E26" s="122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1"/>
      <c r="M26" s="100"/>
      <c r="N26" s="101"/>
      <c r="O26" s="101"/>
      <c r="P26" s="92">
        <v>1.5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20"/>
      <c r="D27" s="121"/>
      <c r="E27" s="122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1"/>
      <c r="M27" s="100"/>
      <c r="N27" s="101"/>
      <c r="O27" s="101"/>
      <c r="P27" s="92">
        <v>1.5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20"/>
      <c r="D28" s="121"/>
      <c r="E28" s="122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1"/>
      <c r="M28" s="100"/>
      <c r="N28" s="101"/>
      <c r="O28" s="101"/>
      <c r="P28" s="92">
        <v>1.5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2"/>
      <c r="E29" s="103"/>
      <c r="F29" s="80"/>
      <c r="G29" s="55" t="s">
        <v>3</v>
      </c>
      <c r="H29" s="56"/>
      <c r="I29" s="57"/>
      <c r="J29" s="58">
        <f>SUM(J11:J28)</f>
        <v>195552</v>
      </c>
      <c r="M29" s="91"/>
      <c r="Q29" s="8">
        <v>0</v>
      </c>
    </row>
    <row r="30" spans="2:19" x14ac:dyDescent="0.25">
      <c r="B30" s="59"/>
      <c r="C30" s="60"/>
      <c r="D30" s="105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8"/>
      <c r="E31" s="119"/>
      <c r="F31" s="66"/>
      <c r="G31" s="67" t="s">
        <v>4</v>
      </c>
      <c r="H31" s="60"/>
      <c r="I31" s="68"/>
      <c r="J31" s="65">
        <f>J29-J30</f>
        <v>195552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37154.879999999997</v>
      </c>
    </row>
    <row r="33" spans="2:10" ht="15.75" thickBot="1" x14ac:dyDescent="0.3">
      <c r="B33" s="43"/>
      <c r="C33" s="44"/>
      <c r="D33" s="98"/>
      <c r="E33" s="44"/>
      <c r="F33" s="69"/>
      <c r="G33" s="70" t="s">
        <v>2</v>
      </c>
      <c r="H33" s="71"/>
      <c r="I33" s="72"/>
      <c r="J33" s="73">
        <f>J31+J32</f>
        <v>232706.88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  <c r="B140" s="30" t="s">
        <v>706</v>
      </c>
      <c r="C140" t="s">
        <v>707</v>
      </c>
      <c r="E140" s="112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2014-11-17T16:23:39Z</cp:lastPrinted>
  <dcterms:created xsi:type="dcterms:W3CDTF">2013-07-12T05:01:37Z</dcterms:created>
  <dcterms:modified xsi:type="dcterms:W3CDTF">2014-11-18T16:51:43Z</dcterms:modified>
</cp:coreProperties>
</file>