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Q12" i="1"/>
  <c r="Q13" i="1" l="1"/>
  <c r="Q14" i="1" l="1"/>
  <c r="Q15" i="1"/>
  <c r="Q16" i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3" i="1" l="1"/>
  <c r="J24" i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<sst xmlns="http://schemas.openxmlformats.org/spreadsheetml/2006/main" count="1032" uniqueCount="708">
  <si>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</si>
  <si>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</si>
  <si>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</si>
  <si>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</si>
  <si>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</si>
  <si>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</si>
  <si>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</si>
  <si>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</si>
  <si>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</si>
  <si>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</si>
  <si>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</si>
  <si>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</si>
  <si>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</si>
  <si>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</si>
  <si>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</si>
  <si>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</si>
  <si>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</si>
  <si>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</si>
  <si>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</si>
  <si>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</si>
  <si>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</si>
  <si>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</si>
  <si>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</si>
  <si>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</si>
  <si>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</si>
  <si>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</si>
  <si>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</si>
  <si>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</si>
  <si>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</si>
  <si>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</si>
  <si>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</si>
  <si>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</si>
  <si>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</si>
  <si>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</si>
  <si>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</si>
  <si>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</si>
  <si>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</si>
  <si>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</si>
  <si>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</si>
  <si>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</si>
  <si>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</si>
  <si>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</si>
  <si>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</si>
  <si>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</si>
  <si>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</si>
  <si>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</si>
  <si>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</si>
  <si>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</si>
  <si>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</si>
  <si>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</si>
  <si>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</si>
  <si>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</si>
  <si>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</si>
  <si>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</si>
  <si>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</si>
  <si>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</si>
  <si>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</si>
  <si>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</si>
  <si>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</si>
  <si>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</si>
  <si>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</si>
  <si>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</si>
  <si>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</si>
  <si>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</si>
  <si>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</si>
  <si>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</si>
  <si>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</si>
  <si>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</si>
  <si>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</si>
  <si>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</si>
  <si>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</si>
  <si>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</si>
  <si>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</si>
  <si>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</si>
  <si>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</si>
  <si>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</si>
  <si>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</si>
  <si>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</si>
  <si>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</si>
  <si>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</si>
  <si>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</si>
  <si>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</si>
  <si>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</si>
  <si>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</si>
  <si>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</si>
  <si>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</si>
  <si>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</si>
  <si>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</si>
  <si>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</si>
  <si>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</si>
  <si>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</si>
  <si>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</si>
  <si>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</si>
  <si>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</si>
  <si>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</si>
  <si>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</si>
  <si>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</si>
  <si>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</si>
  <si>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</si>
  <si>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</si>
  <si>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</si>
  <si>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</si>
  <si>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</si>
  <si>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</si>
  <si>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</si>
  <si>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</si>
  <si>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</si>
  <si>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</si>
  <si>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</si>
  <si>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</si>
  <si>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</si>
  <si>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</si>
  <si>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</si>
  <si>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</si>
  <si>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</si>
  <si>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</si>
  <si>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</si>
  <si>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</si>
  <si>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</si>
  <si>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</si>
  <si>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</si>
  <si>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</si>
  <si>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</si>
  <si>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</si>
  <si>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</si>
  <si>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</si>
  <si>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</si>
  <si>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</si>
  <si>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</si>
  <si>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</si>
  <si>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</si>
  <si>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</si>
  <si>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</si>
  <si>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</si>
  <si>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</si>
  <si>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</si>
  <si>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</si>
  <si>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</si>
  <si>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</si>
  <si>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</si>
  <si>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</si>
  <si>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</si>
  <si>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</si>
  <si>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</si>
  <si>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</si>
  <si>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</si>
  <si>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</si>
  <si>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</si>
  <si>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</si>
  <si>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</si>
  <si>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</si>
  <si>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</si>
  <si>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</si>
  <si>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</si>
  <si>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</si>
  <si>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</si>
  <si>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</si>
  <si>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</si>
  <si>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</si>
  <si>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</si>
  <si>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</si>
  <si>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</si>
  <si>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</si>
  <si>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</si>
  <si>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</si>
  <si>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</si>
  <si>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</si>
  <si>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</si>
  <si>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</si>
  <si>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</si>
  <si>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</si>
  <si>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</si>
  <si>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</si>
  <si>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</si>
  <si>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</si>
  <si>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</si>
  <si>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</si>
  <si>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</si>
  <si>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</si>
  <si>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</si>
  <si>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</si>
  <si>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</si>
  <si>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</si>
  <si>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</si>
  <si>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</si>
  <si>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</si>
  <si>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</si>
  <si>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</si>
  <si>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</si>
  <si>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</si>
  <si>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</si>
  <si>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</si>
  <si>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</si>
  <si>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</si>
  <si>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</si>
  <si>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</si>
  <si>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</si>
  <si>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</si>
  <si>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</si>
  <si>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</si>
  <si>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</si>
  <si>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</si>
  <si>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</si>
  <si>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</si>
  <si>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</si>
  <si>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</si>
  <si>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</si>
  <si>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</si>
  <si>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</si>
  <si>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</si>
  <si>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</si>
  <si>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</si>
  <si>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</si>
  <si>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</si>
  <si>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</si>
  <si>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</si>
  <si>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</si>
  <si>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</si>
  <si>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</si>
  <si>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</si>
  <si>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</si>
  <si>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</si>
  <si>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</si>
  <si>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</si>
  <si>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</si>
  <si>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</si>
  <si>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</si>
  <si>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</si>
  <si>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</si>
  <si>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</si>
  <si>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</si>
  <si>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</si>
  <si>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</si>
  <si>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</si>
  <si>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</si>
  <si>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</si>
  <si>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</si>
  <si>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</si>
  <si>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</si>
  <si>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</si>
  <si>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</si>
  <si>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</si>
  <si>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</si>
  <si>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</si>
  <si>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</si>
  <si>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</si>
  <si>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</si>
  <si>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</si>
  <si>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</si>
  <si>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</si>
  <si>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</si>
  <si>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</si>
  <si>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</si>
  <si>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</si>
  <si>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</si>
  <si>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</si>
  <si>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</si>
  <si>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</si>
  <si>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</si>
  <si>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</si>
  <si>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</si>
  <si>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</si>
  <si>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</si>
  <si>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</si>
  <si>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</si>
  <si>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</si>
  <si>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</si>
  <si>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</si>
  <si>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</si>
  <si>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</si>
  <si>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</si>
  <si>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</si>
  <si>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</si>
  <si>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</si>
  <si>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</si>
  <si>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</si>
  <si>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</si>
  <si>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</si>
  <si>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</si>
  <si>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</si>
  <si>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</si>
  <si>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</si>
  <si>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</si>
  <si>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</si>
  <si>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</si>
  <si>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</si>
  <si>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</si>
  <si>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</si>
  <si>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</si>
  <si>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</si>
  <si>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</si>
  <si>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</si>
  <si>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</si>
  <si>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</si>
  <si>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</si>
  <si>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</si>
  <si>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</si>
  <si>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</si>
  <si>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</si>
  <si>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</si>
  <si>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</si>
  <si>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</si>
  <si>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</si>
  <si>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</si>
  <si>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</si>
  <si>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</si>
  <si>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</si>
  <si>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</si>
  <si>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</si>
  <si>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</si>
  <si>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</si>
  <si>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</si>
  <si>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</si>
  <si>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</si>
  <si>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</si>
  <si>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</si>
  <si>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</si>
  <si>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</si>
  <si>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</si>
  <si>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</si>
  <si>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</si>
  <si>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</si>
  <si>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</si>
  <si>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</si>
  <si>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</si>
  <si>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</si>
  <si>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</si>
  <si>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</si>
  <si>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</si>
  <si>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</si>
  <si>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</si>
  <si>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</si>
  <si>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</si>
  <si>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</si>
  <si>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</si>
  <si>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</si>
  <si>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</si>
  <si>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</si>
  <si>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</si>
  <si>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</si>
  <si>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</si>
  <si>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</si>
  <si>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</si>
  <si>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</si>
  <si>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</si>
  <si>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</si>
  <si>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</si>
  <si>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</si>
  <si>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</si>
  <si>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</si>
  <si>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</si>
  <si>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</si>
  <si>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</si>
  <si>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</si>
  <si>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</si>
  <si>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</si>
  <si>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</si>
  <si>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</si>
  <si>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</si>
  <si>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</si>
  <si>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</si>
  <si>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</si>
  <si>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</si>
  <si>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</si>
  <si>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</si>
  <si>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</si>
  <si>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</si>
  <si>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</si>
  <si>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</si>
  <si>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</si>
  <si>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</si>
  <si>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</si>
  <si>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</si>
  <si>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</si>
  <si>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</si>
  <si>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</si>
  <si>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</si>
  <si>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</si>
  <si>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</si>
  <si>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</si>
  <si>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</si>
  <si>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</si>
  <si>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</si>
  <si>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</si>
  <si>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</si>
  <si>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</si>
  <si>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</si>
  <si>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</si>
  <si>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</si>
  <si>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</si>
  <si>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</si>
  <si>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</si>
  <si>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</si>
  <si>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</si>
  <si>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</si>
  <si>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</si>
  <si>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</si>
  <si>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</si>
  <si>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</si>
  <si>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</si>
  <si>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</si>
  <si>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</si>
  <si>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</si>
  <si>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</si>
  <si>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</si>
  <si>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</si>
  <si>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</si>
  <si>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</si>
  <si>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</si>
  <si>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</si>
  <si>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</si>
  <si>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</si>
  <si>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</si>
  <si>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</si>
  <si>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</si>
  <si>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</si>
  <si>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</si>
  <si>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</si>
  <si>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</si>
  <si>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</si>
  <si>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</si>
  <si>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</si>
  <si>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</si>
  <si>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</si>
  <si>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</si>
  <si>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</si>
  <si>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</si>
  <si>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</si>
  <si>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</si>
  <si>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</si>
  <si>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</si>
  <si>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</si>
  <si>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</si>
  <si>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</si>
  <si>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</si>
  <si>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</si>
  <si>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</si>
  <si>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</si>
  <si>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</si>
  <si>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</si>
  <si>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</si>
  <si>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</si>
  <si>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</si>
  <si>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</si>
  <si>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</si>
  <si>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</si>
  <si>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</si>
  <si>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</si>
  <si>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</si>
  <si>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</si>
  <si>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</si>
  <si>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</si>
  <si>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</si>
  <si>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</si>
  <si>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</si>
  <si>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</si>
  <si>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</si>
  <si>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</si>
  <si>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</si>
  <si>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</si>
  <si>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</si>
  <si>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</si>
  <si>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</si>
  <si>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</si>
  <si>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</si>
  <si>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</si>
  <si>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</si>
  <si>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</si>
  <si>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</si>
  <si>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</si>
  <si>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</si>
  <si>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</si>
  <si>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</si>
  <si>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</si>
  <si>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</si>
  <si>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</si>
  <si>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</si>
  <si>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</si>
  <si>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</si>
  <si>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</si>
  <si>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</si>
  <si>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</si>
  <si>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</si>
  <si>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</si>
  <si>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</si>
  <si>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</si>
  <si>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</si>
  <si>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</si>
  <si>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</si>
  <si>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</si>
  <si>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</si>
  <si>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</si>
  <si>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</si>
  <si>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</si>
  <si>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</si>
  <si>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</si>
  <si>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</si>
  <si>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</si>
  <si>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</si>
  <si>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</si>
  <si>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</si>
  <si>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</si>
  <si>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</si>
  <si>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</si>
  <si>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</si>
  <si>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</si>
  <si>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</si>
  <si>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</si>
  <si>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</si>
  <si>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</si>
  <si>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</si>
  <si>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</si>
  <si>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</si>
  <si>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</si>
  <si>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</si>
  <si>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</si>
  <si>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</si>
  <si>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</si>
  <si>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</si>
  <si>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</si>
  <si>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</si>
  <si>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</si>
  <si>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</si>
  <si>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</si>
  <si>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</si>
  <si>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</si>
  <si>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</si>
  <si>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</si>
  <si>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</si>
  <si>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</si>
  <si>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</si>
  <si>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</si>
  <si>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</si>
  <si>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</si>
  <si>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</si>
  <si>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</si>
  <si>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</si>
  <si>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</si>
  <si>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</si>
  <si>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</si>
  <si>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</si>
  <si>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</si>
  <si>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</si>
  <si>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</si>
  <si>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</si>
  <si>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</si>
  <si>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</si>
  <si>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</si>
  <si>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</si>
  <si>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</si>
  <si>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</si>
  <si>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</si>
  <si>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</si>
  <si>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</si>
  <si>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</si>
  <si>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</si>
  <si>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</si>
  <si>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</si>
  <si>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</si>
  <si>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</si>
  <si>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</si>
  <si>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</si>
  <si>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</si>
  <si>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</si>
  <si>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</si>
  <si>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</si>
  <si>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</si>
  <si>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</si>
  <si>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</si>
  <si>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</si>
  <si>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</si>
  <si>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</si>
  <si>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</si>
  <si>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</si>
  <si>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</si>
  <si>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</si>
  <si>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</si>
  <si>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</si>
  <si>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</si>
  <si>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</si>
  <si>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</si>
  <si>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</si>
  <si>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</si>
  <si>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</si>
  <si>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</si>
  <si>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</si>
  <si>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</si>
  <si>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</si>
  <si>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</si>
  <si>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</si>
  <si>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</si>
  <si>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</si>
  <si>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</si>
  <si>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</si>
  <si>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</si>
  <si>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</si>
  <si>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</si>
  <si>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</si>
  <si>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</si>
  <si>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</si>
  <si>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</si>
  <si>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</si>
  <si>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</si>
  <si>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</si>
  <si>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</si>
  <si>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</si>
  <si>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</si>
  <si>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</si>
  <si>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</si>
  <si>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</si>
  <si>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</si>
  <si>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</si>
  <si>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</si>
  <si>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</si>
  <si>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</si>
  <si>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</si>
  <si>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</si>
  <si>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</si>
  <si>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</si>
  <si>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</si>
  <si>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</si>
  <si>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</si>
  <si>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</si>
  <si>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</si>
  <si>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</si>
  <si>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</si>
  <si>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</si>
  <si>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</si>
  <si>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</si>
  <si>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</si>
  <si>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</si>
  <si>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</si>
  <si>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</si>
  <si>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</si>
  <si>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</si>
  <si>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</si>
  <si>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</si>
  <si>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</si>
  <si>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</si>
  <si>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</si>
  <si>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</si>
  <si>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</si>
  <si>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</si>
  <si>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</si>
  <si>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</si>
  <si>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</si>
  <si>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</si>
  <si>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</si>
  <si>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</si>
  <si>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</si>
  <si>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</si>
  <si>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</si>
  <si>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</si>
  <si>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</si>
  <si>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</si>
  <si>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</si>
  <si>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</si>
  <si>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</si>
  <si>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</si>
  <si>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</si>
  <si>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</si>
  <si>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</si>
  <si>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</si>
  <si>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</si>
  <si>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</si>
  <si>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</si>
  <si>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</si>
  <si>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</si>
  <si>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</si>
  <si>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</si>
  <si>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</si>
  <si>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</si>
  <si>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</si>
  <si>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</si>
  <si>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</si>
  <si>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</si>
  <si>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</si>
  <si>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</si>
  <si>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</si>
  <si>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</si>
  <si>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</si>
  <si>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</si>
  <si>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</si>
  <si>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</si>
  <si>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</si>
  <si>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</si>
  <si>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</si>
  <si>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</si>
  <si>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</si>
  <si>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</si>
  <si>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</si>
  <si>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</si>
  <si>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</si>
  <si>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</si>
  <si>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</si>
  <si>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</si>
  <si>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</si>
  <si>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</si>
  <si>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</si>
  <si>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</si>
  <si>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</si>
  <si>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</si>
  <si>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</si>
  <si>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</si>
  <si>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</si>
  <si>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</si>
  <si>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danus</t>
  </si>
  <si>
    <t>ELECTROVALVULA 3/2 CON BOBINA 220V + TRIPOLAR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</si>
</sst>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0" fillId="0" borderId="0" xfId="0" applyFont="1" applyFill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7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14" sqref="F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2077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602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>San José 0815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6" t="str">
        <f>VLOOKUP(D4,CLIENTES,5,FALSE)</f>
        <v>SAN BERNARDO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22" t="s">
        <v>26</v>
      </c>
      <c r="C8" s="123"/>
      <c r="D8" s="96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41947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706</v>
      </c>
      <c r="M10" s="101"/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19" t="s">
        <v>707</v>
      </c>
      <c r="D11" s="120"/>
      <c r="E11" s="121"/>
      <c r="F11" s="98">
        <v>2</v>
      </c>
      <c r="G11" s="98" t="s">
        <v>21</v>
      </c>
      <c r="H11" s="99">
        <f t="shared" ref="H11:H28" si="0">VLOOKUP(B11,COTIZADO,8,FALSE)</f>
        <v>25615.5</v>
      </c>
      <c r="I11" s="102">
        <v>0</v>
      </c>
      <c r="J11" s="100">
        <f t="shared" ref="J11:J28" si="1">F11*H11*(1-I11/100)</f>
        <v>51231</v>
      </c>
      <c r="K11" s="28">
        <v>1</v>
      </c>
      <c r="L11" s="105">
        <v>10384</v>
      </c>
      <c r="M11" s="105">
        <f>L11+L12+L13</f>
        <v>17077</v>
      </c>
      <c r="N11" s="106"/>
      <c r="O11" s="106"/>
      <c r="P11" s="92">
        <v>1.5</v>
      </c>
      <c r="Q11" s="93">
        <f>M11</f>
        <v>17077</v>
      </c>
      <c r="R11" s="94">
        <f>Q11*P11</f>
        <v>25615.5</v>
      </c>
      <c r="S11" s="84">
        <f>H11/0.9</f>
        <v>28461.666666666664</v>
      </c>
    </row>
    <row r="12" spans="2:21" ht="15" customHeight="1" x14ac:dyDescent="0.25">
      <c r="B12" s="87">
        <v>2</v>
      </c>
      <c r="C12" s="113"/>
      <c r="D12" s="114"/>
      <c r="E12" s="115"/>
      <c r="F12" s="52"/>
      <c r="G12" s="52"/>
      <c r="H12" s="88">
        <f t="shared" si="0"/>
        <v>0</v>
      </c>
      <c r="I12" s="89">
        <v>0</v>
      </c>
      <c r="J12" s="90">
        <f t="shared" si="1"/>
        <v>0</v>
      </c>
      <c r="K12" s="28">
        <v>2</v>
      </c>
      <c r="L12" s="105">
        <v>4654</v>
      </c>
      <c r="M12" s="105"/>
      <c r="N12" s="106"/>
      <c r="O12" s="106"/>
      <c r="P12" s="92">
        <v>1.5</v>
      </c>
      <c r="Q12" s="93">
        <f>M12</f>
        <v>0</v>
      </c>
      <c r="R12" s="94">
        <f t="shared" ref="R12:R28" si="2">Q12*P12</f>
        <v>0</v>
      </c>
      <c r="S12" s="84">
        <f t="shared" ref="S12:S24" si="3">H12/0.9</f>
        <v>0</v>
      </c>
    </row>
    <row r="13" spans="2:21" ht="15" customHeight="1" x14ac:dyDescent="0.25">
      <c r="B13" s="87">
        <v>3</v>
      </c>
      <c r="C13" s="113"/>
      <c r="D13" s="114"/>
      <c r="E13" s="115"/>
      <c r="F13" s="52"/>
      <c r="G13" s="52"/>
      <c r="H13" s="88">
        <f>R13</f>
        <v>0</v>
      </c>
      <c r="I13" s="89">
        <v>10</v>
      </c>
      <c r="J13" s="90">
        <f t="shared" si="1"/>
        <v>0</v>
      </c>
      <c r="K13" s="28">
        <v>3</v>
      </c>
      <c r="L13" s="106">
        <v>2039</v>
      </c>
      <c r="M13" s="105"/>
      <c r="N13" s="106"/>
      <c r="O13" s="106"/>
      <c r="P13" s="92">
        <v>1.5</v>
      </c>
      <c r="Q13" s="93">
        <f>O13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4</v>
      </c>
      <c r="C14" s="113"/>
      <c r="D14" s="114"/>
      <c r="E14" s="115"/>
      <c r="F14" s="52"/>
      <c r="G14" s="52"/>
      <c r="H14" s="88">
        <f>R14</f>
        <v>0</v>
      </c>
      <c r="I14" s="89">
        <v>10</v>
      </c>
      <c r="J14" s="90">
        <f t="shared" si="1"/>
        <v>0</v>
      </c>
      <c r="K14" s="28">
        <v>4</v>
      </c>
      <c r="L14" s="105"/>
      <c r="M14" s="105"/>
      <c r="N14" s="105"/>
      <c r="O14" s="106"/>
      <c r="P14" s="92">
        <v>1.5</v>
      </c>
      <c r="Q14" s="93">
        <f t="shared" ref="Q12:Q16" si="4">L14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13"/>
      <c r="D15" s="114"/>
      <c r="E15" s="115"/>
      <c r="F15" s="52"/>
      <c r="G15" s="52"/>
      <c r="H15" s="88">
        <f>R15</f>
        <v>0</v>
      </c>
      <c r="I15" s="89">
        <v>10</v>
      </c>
      <c r="J15" s="90">
        <f t="shared" si="1"/>
        <v>0</v>
      </c>
      <c r="K15" s="83">
        <v>5</v>
      </c>
      <c r="L15" s="105"/>
      <c r="M15" s="105"/>
      <c r="N15" s="127"/>
      <c r="O15" s="106"/>
      <c r="P15" s="92">
        <v>1.5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13"/>
      <c r="D16" s="114"/>
      <c r="E16" s="115"/>
      <c r="F16" s="52"/>
      <c r="G16" s="52"/>
      <c r="H16" s="88">
        <f t="shared" si="0"/>
        <v>0</v>
      </c>
      <c r="I16" s="89">
        <v>10</v>
      </c>
      <c r="J16" s="90">
        <f t="shared" si="1"/>
        <v>0</v>
      </c>
      <c r="K16" s="28">
        <v>6</v>
      </c>
      <c r="L16" s="105"/>
      <c r="M16" s="105"/>
      <c r="N16" s="105"/>
      <c r="O16" s="106"/>
      <c r="P16" s="92">
        <v>1.5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13"/>
      <c r="D17" s="114"/>
      <c r="E17" s="115"/>
      <c r="F17" s="52"/>
      <c r="G17" s="52"/>
      <c r="H17" s="88">
        <f>R17</f>
        <v>0</v>
      </c>
      <c r="I17" s="89">
        <v>10</v>
      </c>
      <c r="J17" s="90">
        <f t="shared" si="1"/>
        <v>0</v>
      </c>
      <c r="K17" s="28">
        <v>7</v>
      </c>
      <c r="L17" s="105"/>
      <c r="M17" s="105"/>
      <c r="N17" s="105"/>
      <c r="O17" s="106"/>
      <c r="P17" s="92">
        <v>1.5</v>
      </c>
      <c r="Q17" s="93"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3"/>
      <c r="D18" s="114"/>
      <c r="E18" s="115"/>
      <c r="F18" s="52"/>
      <c r="G18" s="52"/>
      <c r="H18" s="88">
        <f>R18</f>
        <v>0</v>
      </c>
      <c r="I18" s="89">
        <v>10</v>
      </c>
      <c r="J18" s="90">
        <f>F18*H18*(1-I18/100)</f>
        <v>0</v>
      </c>
      <c r="K18" s="83">
        <v>8</v>
      </c>
      <c r="L18" s="105"/>
      <c r="M18" s="105"/>
      <c r="N18" s="105"/>
      <c r="O18" s="106"/>
      <c r="P18" s="92">
        <v>1.5</v>
      </c>
      <c r="Q18" s="93"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3"/>
      <c r="D19" s="114"/>
      <c r="E19" s="115"/>
      <c r="F19" s="52"/>
      <c r="G19" s="52"/>
      <c r="H19" s="88">
        <f t="shared" si="0"/>
        <v>0</v>
      </c>
      <c r="I19" s="89">
        <v>10</v>
      </c>
      <c r="J19" s="90">
        <f t="shared" si="1"/>
        <v>0</v>
      </c>
      <c r="K19" s="28">
        <v>9</v>
      </c>
      <c r="L19" s="105"/>
      <c r="M19" s="105"/>
      <c r="N19" s="105"/>
      <c r="O19" s="106"/>
      <c r="P19" s="92">
        <v>1.5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3"/>
      <c r="D20" s="114"/>
      <c r="E20" s="115"/>
      <c r="F20" s="52"/>
      <c r="G20" s="52"/>
      <c r="H20" s="88">
        <f t="shared" si="0"/>
        <v>0</v>
      </c>
      <c r="I20" s="89">
        <v>10</v>
      </c>
      <c r="J20" s="90">
        <f t="shared" si="1"/>
        <v>0</v>
      </c>
      <c r="K20" s="28">
        <v>10</v>
      </c>
      <c r="L20" s="105"/>
      <c r="M20" s="105"/>
      <c r="N20" s="105"/>
      <c r="O20" s="106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3"/>
      <c r="D21" s="114"/>
      <c r="E21" s="115"/>
      <c r="F21" s="52"/>
      <c r="G21" s="52"/>
      <c r="H21" s="88">
        <f t="shared" si="0"/>
        <v>0</v>
      </c>
      <c r="I21" s="89">
        <v>10</v>
      </c>
      <c r="J21" s="90">
        <f t="shared" si="1"/>
        <v>0</v>
      </c>
      <c r="K21" s="28">
        <v>11</v>
      </c>
      <c r="L21" s="105"/>
      <c r="M21" s="105"/>
      <c r="N21" s="105"/>
      <c r="O21" s="106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3"/>
      <c r="D22" s="114"/>
      <c r="E22" s="115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O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3"/>
      <c r="D23" s="114"/>
      <c r="E23" s="115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O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3"/>
      <c r="D24" s="114"/>
      <c r="E24" s="115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O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3"/>
      <c r="D25" s="114"/>
      <c r="E25" s="115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3"/>
      <c r="D26" s="114"/>
      <c r="E26" s="115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1.4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3"/>
      <c r="D27" s="114"/>
      <c r="E27" s="115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1.4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3"/>
      <c r="D28" s="114"/>
      <c r="E28" s="115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1.4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/>
      <c r="E29" s="108"/>
      <c r="F29" s="80"/>
      <c r="G29" s="55" t="s">
        <v>3</v>
      </c>
      <c r="H29" s="56"/>
      <c r="I29" s="57"/>
      <c r="J29" s="58">
        <f>SUM(J11:J28)</f>
        <v>51231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2"/>
      <c r="E31" s="112"/>
      <c r="F31" s="66"/>
      <c r="G31" s="67" t="s">
        <v>4</v>
      </c>
      <c r="H31" s="60"/>
      <c r="I31" s="68"/>
      <c r="J31" s="65">
        <f>J29-J30</f>
        <v>51231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9733.89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60964.89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2" sqref="B1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2014-11-04T15:56:47Z</cp:lastPrinted>
  <dcterms:created xsi:type="dcterms:W3CDTF">2013-07-12T05:01:37Z</dcterms:created>
  <dcterms:modified xsi:type="dcterms:W3CDTF">2014-11-04T18:42:13Z</dcterms:modified>
</cp:coreProperties>
</file>