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<sst xmlns="http://schemas.openxmlformats.org/spreadsheetml/2006/main" count="833" uniqueCount="602">
  <si>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</si>
  <si>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</si>
  <si>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</si>
  <si>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</si>
  <si>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</si>
  <si>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</si>
  <si>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</si>
  <si>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</si>
  <si>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</si>
  <si>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</si>
  <si>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</si>
  <si>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</si>
  <si>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</si>
  <si>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</si>
  <si>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</si>
  <si>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</si>
  <si>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</si>
  <si>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</si>
  <si>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</si>
  <si>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</si>
  <si>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</si>
  <si>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</si>
  <si>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</si>
  <si>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</si>
  <si>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</si>
  <si>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</si>
  <si>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</si>
  <si>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</si>
  <si>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</si>
  <si>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</si>
  <si>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</si>
  <si>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</si>
  <si>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</si>
  <si>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</si>
  <si>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</si>
  <si>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</si>
  <si>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</si>
  <si>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</si>
  <si>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</si>
  <si>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</si>
  <si>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</si>
  <si>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</si>
  <si>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</si>
  <si>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</si>
  <si>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</si>
  <si>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</si>
  <si>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</si>
  <si>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</si>
  <si>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</si>
  <si>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</si>
  <si>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</si>
  <si>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</si>
  <si>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</si>
  <si>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</si>
  <si>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</si>
  <si>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</si>
  <si>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</si>
  <si>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</si>
  <si>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</si>
  <si>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</si>
  <si>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</si>
  <si>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</si>
  <si>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</si>
  <si>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</si>
  <si>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</si>
  <si>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</si>
  <si>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</si>
  <si>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</si>
  <si>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</si>
  <si>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</si>
  <si>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</si>
  <si>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</si>
  <si>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</si>
  <si>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</si>
  <si>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</si>
  <si>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</si>
  <si>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</si>
  <si>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</si>
  <si>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</si>
  <si>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</si>
  <si>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</si>
  <si>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</si>
  <si>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</si>
  <si>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</si>
  <si>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</si>
  <si>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</si>
  <si>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</si>
  <si>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</si>
  <si>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</si>
  <si>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</si>
  <si>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</si>
  <si>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</si>
  <si>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</si>
  <si>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</si>
  <si>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</si>
  <si>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</si>
  <si>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</si>
  <si>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</si>
  <si>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</si>
  <si>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</si>
  <si>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</si>
  <si>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</si>
  <si>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</si>
  <si>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</si>
  <si>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</si>
  <si>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</si>
  <si>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</si>
  <si>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</si>
  <si>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</si>
  <si>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</si>
  <si>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</si>
  <si>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</si>
  <si>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</si>
  <si>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</si>
  <si>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</si>
  <si>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</si>
  <si>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</si>
  <si>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</si>
  <si>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</si>
  <si>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</si>
  <si>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</si>
  <si>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</si>
  <si>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</si>
  <si>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</si>
  <si>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</si>
  <si>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</si>
  <si>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</si>
  <si>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</si>
  <si>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</si>
  <si>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</si>
  <si>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</si>
  <si>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</si>
  <si>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</si>
  <si>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</si>
  <si>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</si>
  <si>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</si>
  <si>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</si>
  <si>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</si>
  <si>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</si>
  <si>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</si>
  <si>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</si>
  <si>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</si>
  <si>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</si>
  <si>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</si>
  <si>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</si>
  <si>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</si>
  <si>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</si>
  <si>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</si>
  <si>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</si>
  <si>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</si>
  <si>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</si>
  <si>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</si>
  <si>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</si>
  <si>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</si>
  <si>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</si>
  <si>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</si>
  <si>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</si>
  <si>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</si>
  <si>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</si>
  <si>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</si>
  <si>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</si>
  <si>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</si>
  <si>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</si>
  <si>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</si>
  <si>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</si>
  <si>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</si>
  <si>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</si>
  <si>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</si>
  <si>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</si>
  <si>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</si>
  <si>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</si>
  <si>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</si>
  <si>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</si>
  <si>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</si>
  <si>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</si>
  <si>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</si>
  <si>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</si>
  <si>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</si>
  <si>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</si>
  <si>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</si>
  <si>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</si>
  <si>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</si>
  <si>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</si>
  <si>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</si>
  <si>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</si>
  <si>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</si>
  <si>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</si>
  <si>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</si>
  <si>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</si>
  <si>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</si>
  <si>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</si>
  <si>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</si>
  <si>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</si>
  <si>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</si>
  <si>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</si>
  <si>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</si>
  <si>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</si>
  <si>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</si>
  <si>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</si>
  <si>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</si>
  <si>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</si>
  <si>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</si>
  <si>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</si>
  <si>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</si>
  <si>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</si>
  <si>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</si>
  <si>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</si>
  <si>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</si>
  <si>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</si>
  <si>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</si>
  <si>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</si>
  <si>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</si>
  <si>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</si>
  <si>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</si>
  <si>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</si>
  <si>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</si>
  <si>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</si>
  <si>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</si>
  <si>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</si>
  <si>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</si>
  <si>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</si>
  <si>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</si>
  <si>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</si>
  <si>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</si>
  <si>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</si>
  <si>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</si>
  <si>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</si>
  <si>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</si>
  <si>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</si>
  <si>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</si>
  <si>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</si>
  <si>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</si>
  <si>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</si>
  <si>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</si>
  <si>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</si>
  <si>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</si>
  <si>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</si>
  <si>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</si>
  <si>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</si>
  <si>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</si>
  <si>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</si>
  <si>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</si>
  <si>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</si>
  <si>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</si>
  <si>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</si>
  <si>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</si>
  <si>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</si>
  <si>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</si>
  <si>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</si>
  <si>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</si>
  <si>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</si>
  <si>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</si>
  <si>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</si>
  <si>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</si>
  <si>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</si>
  <si>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</si>
  <si>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</si>
  <si>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</si>
  <si>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</si>
  <si>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</si>
  <si>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</si>
  <si>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</si>
  <si>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</si>
  <si>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</si>
  <si>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</si>
  <si>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</si>
  <si>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</si>
  <si>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</si>
  <si>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</si>
  <si>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</si>
  <si>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</si>
  <si>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</si>
  <si>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</si>
  <si>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</si>
  <si>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</si>
  <si>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</si>
  <si>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</si>
  <si>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</si>
  <si>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</si>
  <si>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</si>
  <si>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</si>
  <si>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</si>
  <si>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</si>
  <si>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</si>
  <si>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</si>
  <si>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</si>
  <si>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</si>
  <si>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</si>
  <si>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</si>
  <si>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</si>
  <si>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</si>
  <si>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</si>
  <si>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</si>
  <si>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</si>
  <si>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</si>
  <si>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</si>
  <si>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</si>
  <si>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</si>
  <si>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</si>
  <si>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</si>
  <si>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</si>
  <si>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</si>
  <si>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</si>
  <si>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</si>
  <si>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</si>
  <si>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</si>
  <si>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</si>
  <si>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</si>
  <si>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</si>
  <si>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</si>
  <si>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</si>
  <si>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</si>
  <si>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</si>
  <si>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</si>
  <si>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</si>
  <si>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</si>
  <si>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</si>
  <si>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</si>
  <si>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</si>
  <si>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</si>
  <si>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</si>
  <si>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</si>
  <si>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</si>
  <si>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</si>
  <si>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</si>
  <si>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</si>
  <si>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</si>
  <si>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</si>
  <si>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</si>
  <si>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</si>
  <si>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</si>
  <si>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</si>
  <si>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</si>
  <si>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</si>
  <si>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</si>
  <si>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</si>
  <si>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</si>
  <si>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</si>
  <si>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</si>
  <si>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</si>
  <si>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</si>
  <si>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</si>
  <si>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</si>
  <si>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</si>
  <si>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</si>
  <si>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</si>
  <si>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</si>
  <si>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</si>
  <si>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</si>
  <si>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</si>
  <si>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</si>
  <si>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</si>
  <si>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</si>
  <si>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</si>
  <si>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</si>
  <si>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</si>
  <si>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</si>
  <si>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</si>
  <si>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</si>
  <si>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</si>
  <si>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</si>
  <si>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</si>
  <si>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</si>
  <si>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</si>
  <si>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</si>
  <si>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</si>
  <si>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</si>
  <si>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</si>
  <si>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</si>
  <si>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</si>
  <si>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</si>
  <si>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</si>
  <si>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</si>
  <si>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</si>
  <si>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</si>
  <si>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</si>
  <si>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</si>
  <si>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</si>
  <si>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</si>
  <si>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</si>
  <si>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</si>
  <si>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</si>
  <si>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</si>
  <si>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</si>
  <si>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</si>
  <si>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</si>
  <si>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</si>
  <si>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</si>
  <si>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</si>
  <si>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</si>
  <si>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</si>
  <si>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</si>
  <si>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</si>
  <si>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</si>
  <si>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</si>
  <si>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</si>
  <si>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</si>
  <si>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</si>
  <si>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</si>
  <si>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</si>
  <si>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</si>
  <si>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</si>
  <si>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</si>
  <si>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</si>
  <si>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</si>
  <si>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</si>
  <si>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</si>
  <si>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</si>
  <si>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</si>
  <si>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</si>
  <si>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</si>
  <si>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</si>
  <si>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</si>
  <si>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</si>
  <si>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</si>
  <si>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</si>
  <si>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</si>
  <si>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</si>
  <si>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</si>
  <si>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</si>
  <si>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</si>
  <si>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</si>
  <si>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</si>
  <si>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</si>
  <si>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</si>
  <si>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</si>
  <si>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</si>
  <si>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</si>
  <si>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</si>
  <si>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</si>
  <si>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</si>
  <si>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</si>
  <si>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</si>
  <si>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</si>
  <si>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</si>
  <si>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</si>
  <si>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</si>
  <si>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</si>
  <si>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</si>
  <si>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</si>
  <si>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</si>
  <si>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</si>
  <si>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</si>
  <si>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</si>
  <si>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</si>
  <si>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</si>
  <si>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</si>
  <si>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</si>
  <si>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</si>
  <si>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</si>
  <si>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</si>
  <si>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</si>
  <si>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</si>
  <si>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</si>
  <si>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</si>
  <si>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</si>
  <si>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</si>
  <si>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</si>
  <si>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</si>
  <si>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</si>
  <si>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</si>
  <si>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</si>
  <si>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</si>
  <si>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</si>
  <si>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</si>
  <si>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</si>
  <si>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</si>
  <si>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</si>
  <si>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</si>
  <si>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</si>
  <si>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</si>
  <si>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</si>
  <si>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</si>
  <si>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</si>
  <si>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</si>
  <si>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</si>
  <si>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</si>
  <si>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</si>
  <si>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</si>
  <si>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</si>
  <si>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</si>
  <si>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</si>
  <si>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</si>
  <si>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</si>
  <si>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</si>
  <si>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</si>
  <si>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</si>
  <si>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</si>
  <si>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</si>
  <si>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</si>
  <si>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</si>
  <si>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</si>
  <si>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</si>
  <si>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</si>
  <si>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</si>
  <si>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</si>
  <si>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</si>
  <si>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</si>
  <si>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</si>
  <si>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</si>
  <si>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</si>
  <si>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</si>
  <si>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</si>
  <si>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</si>
  <si>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</si>
  <si>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</si>
  <si>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</si>
  <si>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</si>
  <si>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</si>
  <si>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</si>
  <si>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</si>
  <si>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</si>
  <si>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</si>
  <si>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</si>
  <si>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</si>
  <si>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</si>
  <si>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</si>
  <si>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</si>
  <si>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</si>
  <si>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</si>
  <si>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</si>
  <si>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</si>
  <si>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</si>
  <si>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</si>
  <si>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</si>
  <si>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</si>
  <si>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</si>
  <si>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</si>
  <si>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</si>
  <si>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</si>
  <si>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</si>
  <si>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</si>
  <si>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</si>
  <si>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</si>
  <si>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</si>
  <si>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</si>
  <si>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</si>
  <si>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</si>
  <si>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</si>
  <si>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</si>
  <si>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</si>
  <si>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</si>
  <si>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</si>
  <si>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</si>
  <si>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</si>
  <si>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</si>
  <si>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</si>
  <si>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</si>
  <si>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</si>
  <si>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</si>
  <si>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</si>
  <si>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</si>
  <si>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</si>
  <si>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</si>
  <si>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</si>
  <si>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</si>
  <si>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</si>
  <si>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</si>
  <si>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</si>
  <si>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</si>
  <si>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</si>
  <si>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</si>
  <si>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</si>
  <si>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</si>
  <si>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</si>
  <si>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</si>
  <si>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</si>
  <si>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</si>
  <si>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</si>
  <si>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</si>
  <si>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</si>
  <si>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</si>
  <si>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</si>
  <si>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</si>
  <si>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</si>
  <si>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</si>
  <si>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</si>
  <si>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</si>
  <si>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</si>
  <si>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</si>
  <si>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</si>
  <si>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</si>
  <si>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</si>
  <si>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</si>
  <si>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</si>
  <si>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</si>
  <si>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</si>
  <si>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</si>
  <si>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</si>
  <si>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</si>
  <si>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</si>
  <si>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 76.954.370−8</t>
  </si>
  <si>
    <t>RICAFOOD.S.A.</t>
  </si>
  <si>
    <t>ELABORACION DE OTROS PRODUCTOS ALIMENTICIOS</t>
  </si>
  <si>
    <t>CONTADO</t>
  </si>
  <si>
    <t>PANAMERICANA NORTE #  16950</t>
  </si>
  <si>
    <t>CLAUDIA RIVERA</t>
  </si>
  <si>
    <t>OSCAR  SEPULVEDA</t>
  </si>
  <si>
    <t>VALIDEZ OFERTA           20/10/2014</t>
  </si>
  <si>
    <t>unical</t>
  </si>
  <si>
    <t>RTC  450W-240V-280X10MM</t>
  </si>
  <si>
    <t>ENTREGA INMEDIATA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</si>
</sst>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63"/>
      <name val="Arial"/>
      <family val="2"/>
    </font>
    <font>
      <sz val="10"/>
      <color indexed="6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horizontal="center" vertical="top" wrapText="1"/>
      <protection locked="0"/>
    </xf>
    <xf numFmtId="0" fontId="18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164" fontId="19" fillId="24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9" fillId="24" borderId="24" xfId="0" applyFont="1" applyFill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164" fontId="23" fillId="24" borderId="15" xfId="0" applyNumberFormat="1" applyFont="1" applyFill="1" applyBorder="1" applyAlignment="1" applyProtection="1">
      <alignment horizontal="left" vertical="center"/>
      <protection/>
    </xf>
    <xf numFmtId="0" fontId="21" fillId="24" borderId="25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164" fontId="23" fillId="24" borderId="26" xfId="0" applyNumberFormat="1" applyFont="1" applyFill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4" fillId="24" borderId="14" xfId="0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/>
      <protection locked="0"/>
    </xf>
    <xf numFmtId="0" fontId="24" fillId="24" borderId="32" xfId="0" applyFont="1" applyFill="1" applyBorder="1" applyAlignment="1" applyProtection="1">
      <alignment/>
      <protection locked="0"/>
    </xf>
    <xf numFmtId="0" fontId="24" fillId="24" borderId="25" xfId="0" applyFont="1" applyFill="1" applyBorder="1" applyAlignment="1" applyProtection="1">
      <alignment/>
      <protection locked="0"/>
    </xf>
    <xf numFmtId="0" fontId="24" fillId="24" borderId="24" xfId="0" applyFont="1" applyFill="1" applyBorder="1" applyAlignment="1" applyProtection="1">
      <alignment/>
      <protection locked="0"/>
    </xf>
    <xf numFmtId="0" fontId="24" fillId="24" borderId="26" xfId="0" applyFont="1" applyFill="1" applyBorder="1" applyAlignment="1" applyProtection="1">
      <alignment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28" xfId="0" applyFont="1" applyFill="1" applyBorder="1" applyAlignment="1" applyProtection="1">
      <alignment horizontal="right" vertical="center"/>
      <protection locked="0"/>
    </xf>
    <xf numFmtId="0" fontId="21" fillId="24" borderId="11" xfId="0" applyFont="1" applyFill="1" applyBorder="1" applyAlignment="1" applyProtection="1">
      <alignment horizontal="right" vertical="center"/>
      <protection locked="0"/>
    </xf>
    <xf numFmtId="0" fontId="21" fillId="24" borderId="30" xfId="0" applyFont="1" applyFill="1" applyBorder="1" applyAlignment="1" applyProtection="1">
      <alignment horizontal="right"/>
      <protection locked="0"/>
    </xf>
    <xf numFmtId="1" fontId="21" fillId="24" borderId="31" xfId="0" applyNumberFormat="1" applyFont="1" applyFill="1" applyBorder="1" applyAlignment="1" applyProtection="1">
      <alignment horizontal="center"/>
      <protection/>
    </xf>
    <xf numFmtId="0" fontId="21" fillId="24" borderId="14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right"/>
      <protection locked="0"/>
    </xf>
    <xf numFmtId="9" fontId="21" fillId="24" borderId="33" xfId="0" applyNumberFormat="1" applyFont="1" applyFill="1" applyBorder="1" applyAlignment="1" applyProtection="1">
      <alignment horizontal="right" vertical="center"/>
      <protection locked="0"/>
    </xf>
    <xf numFmtId="9" fontId="21" fillId="24" borderId="0" xfId="0" applyNumberFormat="1" applyFont="1" applyFill="1" applyBorder="1" applyAlignment="1" applyProtection="1">
      <alignment horizontal="right" vertical="center"/>
      <protection locked="0"/>
    </xf>
    <xf numFmtId="9" fontId="21" fillId="24" borderId="19" xfId="0" applyNumberFormat="1" applyFont="1" applyFill="1" applyBorder="1" applyAlignment="1" applyProtection="1">
      <alignment horizontal="center" vertical="center"/>
      <protection locked="0"/>
    </xf>
    <xf numFmtId="1" fontId="21" fillId="24" borderId="34" xfId="0" applyNumberFormat="1" applyFont="1" applyFill="1" applyBorder="1" applyAlignment="1" applyProtection="1">
      <alignment horizontal="center"/>
      <protection/>
    </xf>
    <xf numFmtId="0" fontId="21" fillId="24" borderId="15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right" vertical="center"/>
      <protection locked="0"/>
    </xf>
    <xf numFmtId="0" fontId="21" fillId="24" borderId="19" xfId="0" applyFont="1" applyFill="1" applyBorder="1" applyAlignment="1" applyProtection="1">
      <alignment horizontal="right"/>
      <protection locked="0"/>
    </xf>
    <xf numFmtId="0" fontId="21" fillId="24" borderId="26" xfId="0" applyFont="1" applyFill="1" applyBorder="1" applyAlignment="1" applyProtection="1">
      <alignment/>
      <protection locked="0"/>
    </xf>
    <xf numFmtId="0" fontId="21" fillId="24" borderId="35" xfId="0" applyFont="1" applyFill="1" applyBorder="1" applyAlignment="1" applyProtection="1">
      <alignment horizontal="right" vertical="center"/>
      <protection locked="0"/>
    </xf>
    <xf numFmtId="0" fontId="21" fillId="24" borderId="24" xfId="0" applyFont="1" applyFill="1" applyBorder="1" applyAlignment="1" applyProtection="1">
      <alignment horizontal="right" vertical="center"/>
      <protection locked="0"/>
    </xf>
    <xf numFmtId="0" fontId="21" fillId="24" borderId="36" xfId="0" applyFont="1" applyFill="1" applyBorder="1" applyAlignment="1" applyProtection="1">
      <alignment horizontal="right"/>
      <protection locked="0"/>
    </xf>
    <xf numFmtId="1" fontId="21" fillId="24" borderId="37" xfId="0" applyNumberFormat="1" applyFont="1" applyFill="1" applyBorder="1" applyAlignment="1" applyProtection="1">
      <alignment horizontal="center"/>
      <protection/>
    </xf>
    <xf numFmtId="165" fontId="25" fillId="0" borderId="13" xfId="45" applyNumberFormat="1" applyFont="1" applyFill="1" applyBorder="1" applyAlignment="1" applyProtection="1">
      <alignment horizontal="center" vertical="center"/>
      <protection locked="0"/>
    </xf>
    <xf numFmtId="166" fontId="21" fillId="24" borderId="32" xfId="0" applyNumberFormat="1" applyFont="1" applyFill="1" applyBorder="1" applyAlignment="1" applyProtection="1">
      <alignment horizontal="center"/>
      <protection/>
    </xf>
    <xf numFmtId="166" fontId="21" fillId="24" borderId="32" xfId="0" applyNumberFormat="1" applyFont="1" applyFill="1" applyBorder="1" applyAlignment="1" applyProtection="1">
      <alignment horizontal="center"/>
      <protection locked="0"/>
    </xf>
    <xf numFmtId="166" fontId="21" fillId="24" borderId="15" xfId="0" applyNumberFormat="1" applyFont="1" applyFill="1" applyBorder="1" applyAlignment="1" applyProtection="1">
      <alignment horizontal="center"/>
      <protection/>
    </xf>
    <xf numFmtId="166" fontId="21" fillId="24" borderId="38" xfId="0" applyNumberFormat="1" applyFont="1" applyFill="1" applyBorder="1" applyAlignment="1" applyProtection="1">
      <alignment horizontal="center"/>
      <protection/>
    </xf>
    <xf numFmtId="166" fontId="21" fillId="24" borderId="38" xfId="0" applyNumberFormat="1" applyFont="1" applyFill="1" applyBorder="1" applyAlignment="1" applyProtection="1">
      <alignment horizontal="center"/>
      <protection locked="0"/>
    </xf>
    <xf numFmtId="166" fontId="21" fillId="24" borderId="26" xfId="0" applyNumberFormat="1" applyFont="1" applyFill="1" applyBorder="1" applyAlignment="1" applyProtection="1">
      <alignment horizontal="center"/>
      <protection/>
    </xf>
    <xf numFmtId="0" fontId="21" fillId="24" borderId="10" xfId="0" applyNumberFormat="1" applyFont="1" applyFill="1" applyBorder="1" applyAlignment="1" applyProtection="1">
      <alignment horizontal="center"/>
      <protection locked="0"/>
    </xf>
    <xf numFmtId="0" fontId="21" fillId="24" borderId="14" xfId="0" applyNumberFormat="1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/>
      <protection locked="0"/>
    </xf>
    <xf numFmtId="166" fontId="26" fillId="24" borderId="15" xfId="0" applyNumberFormat="1" applyFont="1" applyFill="1" applyBorder="1" applyAlignment="1" applyProtection="1">
      <alignment horizontal="left"/>
      <protection/>
    </xf>
    <xf numFmtId="166" fontId="26" fillId="24" borderId="12" xfId="0" applyNumberFormat="1" applyFont="1" applyFill="1" applyBorder="1" applyAlignment="1" applyProtection="1">
      <alignment horizontal="left"/>
      <protection/>
    </xf>
    <xf numFmtId="0" fontId="27" fillId="24" borderId="15" xfId="0" applyFont="1" applyFill="1" applyBorder="1" applyAlignment="1" applyProtection="1">
      <alignment horizontal="center"/>
      <protection locked="0"/>
    </xf>
    <xf numFmtId="0" fontId="27" fillId="24" borderId="12" xfId="0" applyFont="1" applyFill="1" applyBorder="1" applyAlignment="1" applyProtection="1">
      <alignment horizontal="center"/>
      <protection locked="0"/>
    </xf>
    <xf numFmtId="0" fontId="9" fillId="0" borderId="0" xfId="45" applyAlignment="1">
      <alignment/>
    </xf>
    <xf numFmtId="166" fontId="23" fillId="0" borderId="0" xfId="0" applyNumberFormat="1" applyFont="1" applyFill="1" applyBorder="1" applyAlignment="1" applyProtection="1">
      <alignment/>
      <protection/>
    </xf>
    <xf numFmtId="0" fontId="23" fillId="24" borderId="15" xfId="45" applyFont="1" applyFill="1" applyBorder="1" applyAlignment="1" applyProtection="1">
      <alignment horizontal="left"/>
      <protection/>
    </xf>
    <xf numFmtId="0" fontId="28" fillId="24" borderId="14" xfId="0" applyNumberFormat="1" applyFont="1" applyFill="1" applyBorder="1" applyAlignment="1" applyProtection="1">
      <alignment horizontal="center"/>
      <protection locked="0"/>
    </xf>
    <xf numFmtId="0" fontId="27" fillId="24" borderId="27" xfId="0" applyFont="1" applyFill="1" applyBorder="1" applyAlignment="1" applyProtection="1">
      <alignment/>
      <protection locked="0"/>
    </xf>
    <xf numFmtId="166" fontId="27" fillId="24" borderId="27" xfId="0" applyNumberFormat="1" applyFont="1" applyFill="1" applyBorder="1" applyAlignment="1" applyProtection="1">
      <alignment horizontal="center"/>
      <protection/>
    </xf>
    <xf numFmtId="166" fontId="27" fillId="24" borderId="27" xfId="0" applyNumberFormat="1" applyFont="1" applyFill="1" applyBorder="1" applyAlignment="1" applyProtection="1">
      <alignment horizontal="center"/>
      <protection locked="0"/>
    </xf>
    <xf numFmtId="166" fontId="27" fillId="24" borderId="12" xfId="0" applyNumberFormat="1" applyFont="1" applyFill="1" applyBorder="1" applyAlignment="1" applyProtection="1">
      <alignment horizontal="center"/>
      <protection/>
    </xf>
    <xf numFmtId="0" fontId="27" fillId="24" borderId="32" xfId="0" applyFont="1" applyFill="1" applyBorder="1" applyAlignment="1" applyProtection="1">
      <alignment/>
      <protection locked="0"/>
    </xf>
    <xf numFmtId="166" fontId="27" fillId="24" borderId="32" xfId="0" applyNumberFormat="1" applyFont="1" applyFill="1" applyBorder="1" applyAlignment="1" applyProtection="1">
      <alignment horizontal="center"/>
      <protection/>
    </xf>
    <xf numFmtId="166" fontId="27" fillId="24" borderId="32" xfId="0" applyNumberFormat="1" applyFont="1" applyFill="1" applyBorder="1" applyAlignment="1" applyProtection="1">
      <alignment horizontal="center"/>
      <protection locked="0"/>
    </xf>
    <xf numFmtId="166" fontId="27" fillId="24" borderId="15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24" borderId="0" xfId="0" applyFont="1" applyFill="1" applyBorder="1" applyAlignment="1" applyProtection="1">
      <alignment horizontal="left"/>
      <protection/>
    </xf>
    <xf numFmtId="0" fontId="27" fillId="24" borderId="0" xfId="0" applyFont="1" applyFill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166" fontId="23" fillId="24" borderId="0" xfId="0" applyNumberFormat="1" applyFont="1" applyFill="1" applyBorder="1" applyAlignment="1" applyProtection="1">
      <alignment horizontal="left"/>
      <protection/>
    </xf>
    <xf numFmtId="166" fontId="23" fillId="24" borderId="15" xfId="0" applyNumberFormat="1" applyFont="1" applyFill="1" applyBorder="1" applyAlignment="1" applyProtection="1">
      <alignment horizontal="left"/>
      <protection/>
    </xf>
    <xf numFmtId="166" fontId="26" fillId="24" borderId="0" xfId="0" applyNumberFormat="1" applyFont="1" applyFill="1" applyBorder="1" applyAlignment="1" applyProtection="1">
      <alignment horizontal="left"/>
      <protection/>
    </xf>
    <xf numFmtId="166" fontId="22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2035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10" t="s">
        <v>591</v>
      </c>
      <c r="E4" s="38" t="s">
        <v>12</v>
      </c>
      <c r="F4" s="39"/>
      <c r="G4" s="39"/>
      <c r="H4" s="40"/>
      <c r="I4" s="38" t="s">
        <v>9</v>
      </c>
      <c r="J4" s="95">
        <v>7389053</v>
      </c>
      <c r="K4" s="20"/>
    </row>
    <row r="5" spans="2:11" ht="15">
      <c r="B5" s="41"/>
      <c r="C5" s="42"/>
      <c r="D5" s="43"/>
      <c r="E5" s="129" t="s">
        <v>595</v>
      </c>
      <c r="F5" s="129"/>
      <c r="G5" s="129"/>
      <c r="H5" s="129"/>
      <c r="I5" s="129"/>
      <c r="J5" s="130"/>
      <c r="K5" s="20"/>
    </row>
    <row r="6" spans="2:10" ht="17.25" customHeight="1">
      <c r="B6" s="41" t="s">
        <v>27</v>
      </c>
      <c r="C6" s="42"/>
      <c r="D6" s="112" t="s">
        <v>592</v>
      </c>
      <c r="E6" s="42" t="s">
        <v>7</v>
      </c>
      <c r="F6" s="129" t="s">
        <v>167</v>
      </c>
      <c r="G6" s="129"/>
      <c r="H6" s="129"/>
      <c r="I6" s="99"/>
      <c r="J6" s="100"/>
    </row>
    <row r="7" spans="2:10" ht="15">
      <c r="B7" s="41" t="s">
        <v>25</v>
      </c>
      <c r="C7" s="42"/>
      <c r="D7" s="111" t="s">
        <v>593</v>
      </c>
      <c r="E7" s="42" t="s">
        <v>8</v>
      </c>
      <c r="F7" s="131" t="s">
        <v>29</v>
      </c>
      <c r="G7" s="131"/>
      <c r="H7" s="131"/>
      <c r="I7" s="42" t="s">
        <v>26</v>
      </c>
      <c r="J7" s="94" t="s">
        <v>597</v>
      </c>
    </row>
    <row r="8" spans="2:12" ht="15.75" thickBot="1">
      <c r="B8" s="127" t="s">
        <v>28</v>
      </c>
      <c r="C8" s="128"/>
      <c r="D8" s="113" t="s">
        <v>594</v>
      </c>
      <c r="E8" s="42" t="s">
        <v>11</v>
      </c>
      <c r="F8" s="132" t="s">
        <v>596</v>
      </c>
      <c r="G8" s="132"/>
      <c r="H8" s="132"/>
      <c r="I8" s="42" t="s">
        <v>14</v>
      </c>
      <c r="J8" s="44">
        <f ca="1">TODAY()</f>
        <v>41922</v>
      </c>
      <c r="K8" s="20"/>
      <c r="L8" s="20"/>
    </row>
    <row r="9" spans="2:18" ht="16.5" thickBot="1" thickTop="1">
      <c r="B9" s="45" t="s">
        <v>598</v>
      </c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21" t="s">
        <v>24</v>
      </c>
      <c r="D10" s="122"/>
      <c r="E10" s="123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 t="s">
        <v>599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24" t="s">
        <v>600</v>
      </c>
      <c r="D11" s="125"/>
      <c r="E11" s="126"/>
      <c r="F11" s="97">
        <v>4</v>
      </c>
      <c r="G11" s="102" t="s">
        <v>23</v>
      </c>
      <c r="H11" s="103">
        <v>57000</v>
      </c>
      <c r="I11" s="104">
        <v>0</v>
      </c>
      <c r="J11" s="105">
        <f aca="true" t="shared" si="0" ref="J11:J28">F11*H11*(1-I11/100)</f>
        <v>228000</v>
      </c>
      <c r="K11" s="28">
        <v>1</v>
      </c>
      <c r="L11" s="29"/>
      <c r="M11" s="29"/>
      <c r="N11" s="29"/>
      <c r="O11" s="29"/>
      <c r="P11" s="30">
        <v>1.4</v>
      </c>
      <c r="Q11" s="114">
        <v>682000</v>
      </c>
      <c r="R11" s="35">
        <f>Q11*P11</f>
        <v>954799.9999999999</v>
      </c>
    </row>
    <row r="12" spans="2:18" ht="15">
      <c r="B12" s="91"/>
      <c r="C12" s="118"/>
      <c r="D12" s="119"/>
      <c r="E12" s="120"/>
      <c r="F12" s="96"/>
      <c r="G12" s="106"/>
      <c r="H12" s="107"/>
      <c r="I12" s="108">
        <v>0</v>
      </c>
      <c r="J12" s="109">
        <f t="shared" si="0"/>
        <v>0</v>
      </c>
      <c r="K12" s="28">
        <v>2</v>
      </c>
      <c r="L12" s="29"/>
      <c r="M12" s="29"/>
      <c r="N12" s="29"/>
      <c r="O12" s="29"/>
      <c r="P12" s="30">
        <v>1.4</v>
      </c>
      <c r="Q12" s="31">
        <f>+L12</f>
        <v>0</v>
      </c>
      <c r="R12" s="35">
        <f aca="true" t="shared" si="1" ref="R12:R28">Q12*P12</f>
        <v>0</v>
      </c>
    </row>
    <row r="13" spans="2:18" ht="15">
      <c r="B13" s="91"/>
      <c r="C13" s="118"/>
      <c r="D13" s="119"/>
      <c r="E13" s="120"/>
      <c r="F13" s="96"/>
      <c r="G13" s="106"/>
      <c r="H13" s="107"/>
      <c r="I13" s="108">
        <v>0</v>
      </c>
      <c r="J13" s="109">
        <f t="shared" si="0"/>
        <v>0</v>
      </c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1"/>
        <v>0</v>
      </c>
    </row>
    <row r="14" spans="2:18" ht="15">
      <c r="B14" s="91"/>
      <c r="C14" s="118"/>
      <c r="D14" s="119"/>
      <c r="E14" s="120"/>
      <c r="F14" s="96"/>
      <c r="G14" s="106"/>
      <c r="H14" s="84"/>
      <c r="I14" s="85">
        <v>0</v>
      </c>
      <c r="J14" s="86"/>
      <c r="K14" s="28">
        <v>4</v>
      </c>
      <c r="L14" s="29"/>
      <c r="M14" s="29"/>
      <c r="N14" s="29"/>
      <c r="O14" s="29"/>
      <c r="P14" s="30">
        <v>1.4</v>
      </c>
      <c r="Q14" s="31"/>
      <c r="R14" s="35">
        <f t="shared" si="1"/>
        <v>0</v>
      </c>
    </row>
    <row r="15" spans="2:18" ht="15">
      <c r="B15" s="101">
        <v>5</v>
      </c>
      <c r="C15" s="118"/>
      <c r="D15" s="119"/>
      <c r="E15" s="120"/>
      <c r="F15" s="96"/>
      <c r="G15" s="57"/>
      <c r="H15" s="84">
        <f aca="true" t="shared" si="2" ref="H15:H28">VLOOKUP(B15,COTIZADO,8,FALSE)</f>
        <v>0</v>
      </c>
      <c r="I15" s="85">
        <v>0</v>
      </c>
      <c r="J15" s="86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101">
        <v>6</v>
      </c>
      <c r="C16" s="115"/>
      <c r="D16" s="116"/>
      <c r="E16" s="117"/>
      <c r="F16" s="92"/>
      <c r="G16" s="57"/>
      <c r="H16" s="84">
        <f t="shared" si="2"/>
        <v>0</v>
      </c>
      <c r="I16" s="85">
        <v>0</v>
      </c>
      <c r="J16" s="86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101">
        <v>7</v>
      </c>
      <c r="C17" s="115"/>
      <c r="D17" s="116"/>
      <c r="E17" s="117"/>
      <c r="F17" s="92"/>
      <c r="G17" s="57"/>
      <c r="H17" s="84">
        <f t="shared" si="2"/>
        <v>0</v>
      </c>
      <c r="I17" s="85">
        <v>0</v>
      </c>
      <c r="J17" s="8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101">
        <v>8</v>
      </c>
      <c r="C18" s="115"/>
      <c r="D18" s="116"/>
      <c r="E18" s="117"/>
      <c r="F18" s="92"/>
      <c r="G18" s="57"/>
      <c r="H18" s="84">
        <f t="shared" si="2"/>
        <v>0</v>
      </c>
      <c r="I18" s="85">
        <v>0</v>
      </c>
      <c r="J18" s="8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101">
        <v>9</v>
      </c>
      <c r="C19" s="115"/>
      <c r="D19" s="116"/>
      <c r="E19" s="117"/>
      <c r="F19" s="92"/>
      <c r="G19" s="57"/>
      <c r="H19" s="84">
        <f t="shared" si="2"/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101">
        <v>10</v>
      </c>
      <c r="C20" s="115"/>
      <c r="D20" s="116"/>
      <c r="E20" s="117"/>
      <c r="F20" s="92"/>
      <c r="G20" s="57"/>
      <c r="H20" s="84">
        <f t="shared" si="2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101">
        <v>11</v>
      </c>
      <c r="C21" s="115"/>
      <c r="D21" s="116"/>
      <c r="E21" s="117"/>
      <c r="F21" s="92"/>
      <c r="G21" s="57"/>
      <c r="H21" s="84">
        <f t="shared" si="2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101">
        <v>12</v>
      </c>
      <c r="C22" s="115"/>
      <c r="D22" s="116"/>
      <c r="E22" s="117"/>
      <c r="F22" s="92"/>
      <c r="G22" s="57"/>
      <c r="H22" s="84">
        <f t="shared" si="2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1">
        <v>13</v>
      </c>
      <c r="C23" s="115"/>
      <c r="D23" s="116"/>
      <c r="E23" s="117"/>
      <c r="F23" s="92"/>
      <c r="G23" s="57"/>
      <c r="H23" s="84">
        <f t="shared" si="2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1">
        <v>14</v>
      </c>
      <c r="C24" s="115"/>
      <c r="D24" s="116"/>
      <c r="E24" s="117"/>
      <c r="F24" s="92"/>
      <c r="G24" s="57"/>
      <c r="H24" s="84">
        <f t="shared" si="2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1">
        <v>15</v>
      </c>
      <c r="C25" s="54"/>
      <c r="D25" s="55"/>
      <c r="E25" s="56"/>
      <c r="F25" s="92"/>
      <c r="G25" s="57"/>
      <c r="H25" s="84">
        <f t="shared" si="2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1">
        <v>16</v>
      </c>
      <c r="C26" s="54"/>
      <c r="D26" s="55"/>
      <c r="E26" s="56"/>
      <c r="F26" s="92"/>
      <c r="G26" s="57"/>
      <c r="H26" s="84">
        <f t="shared" si="2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1">
        <v>17</v>
      </c>
      <c r="C27" s="54"/>
      <c r="D27" s="55"/>
      <c r="E27" s="56"/>
      <c r="F27" s="92"/>
      <c r="G27" s="57"/>
      <c r="H27" s="84">
        <f t="shared" si="2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1">
        <v>18</v>
      </c>
      <c r="C28" s="58"/>
      <c r="D28" s="59"/>
      <c r="E28" s="60"/>
      <c r="F28" s="92"/>
      <c r="G28" s="57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93"/>
      <c r="D29" s="42"/>
      <c r="E29" s="42"/>
      <c r="F29" s="62"/>
      <c r="G29" s="63" t="s">
        <v>3</v>
      </c>
      <c r="H29" s="64"/>
      <c r="I29" s="65"/>
      <c r="J29" s="66">
        <f>SUM(J11:J28)</f>
        <v>228000</v>
      </c>
    </row>
    <row r="30" spans="2:10" ht="15">
      <c r="B30" s="67"/>
      <c r="C30" s="68"/>
      <c r="D30" s="69" t="s">
        <v>601</v>
      </c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228000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43320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271320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8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2014-10-07T20:53:52Z</cp:lastPrinted>
  <dcterms:created xsi:type="dcterms:W3CDTF">2013-07-12T05:01:37Z</dcterms:created>
  <dcterms:modified xsi:type="dcterms:W3CDTF">2014-10-10T21:52:14Z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