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L12" i="1"/>
  <c r="L13" i="1"/>
  <c r="L14" i="1"/>
  <c r="L11" i="1"/>
  <c r="Q11" i="1" l="1"/>
  <c r="Q24" i="1" l="1"/>
  <c r="Q18" i="1"/>
  <c r="Q19" i="1"/>
  <c r="Q20" i="1"/>
  <c r="Q21" i="1"/>
  <c r="Q22" i="1"/>
  <c r="Q23" i="1"/>
  <c r="Q15" i="1"/>
  <c r="Q16" i="1"/>
  <c r="Q17" i="1"/>
  <c r="Q25" i="1" l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R20" i="1" l="1"/>
  <c r="H20" i="1" s="1"/>
  <c r="H12" i="1"/>
  <c r="J12" i="1" s="1"/>
  <c r="J21" i="1"/>
  <c r="J23" i="1"/>
  <c r="J20" i="1"/>
  <c r="J14" i="1"/>
  <c r="J15" i="1"/>
  <c r="J13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<sst xmlns="http://schemas.openxmlformats.org/spreadsheetml/2006/main" count="1025" uniqueCount="700">
  <si>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</si>
  <si>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</si>
  <si>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</si>
  <si>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</si>
  <si>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</si>
  <si>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</si>
  <si>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</si>
  <si>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</si>
  <si>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</si>
  <si>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</si>
  <si>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</si>
  <si>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</si>
  <si>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</si>
  <si>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</si>
  <si>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</si>
  <si>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</si>
  <si>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</si>
  <si>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</si>
  <si>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</si>
  <si>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</si>
  <si>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</si>
  <si>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</si>
  <si>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</si>
  <si>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</si>
  <si>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</si>
  <si>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</si>
  <si>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</si>
  <si>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</si>
  <si>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</si>
  <si>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</si>
  <si>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</si>
  <si>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</si>
  <si>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</si>
  <si>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</si>
  <si>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</si>
  <si>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</si>
  <si>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</si>
  <si>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</si>
  <si>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</si>
  <si>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</si>
  <si>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</si>
  <si>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</si>
  <si>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</si>
  <si>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</si>
  <si>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</si>
  <si>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</si>
  <si>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</si>
  <si>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</si>
  <si>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</si>
  <si>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</si>
  <si>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</si>
  <si>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</si>
  <si>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</si>
  <si>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</si>
  <si>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</si>
  <si>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</si>
  <si>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</si>
  <si>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</si>
  <si>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</si>
  <si>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</si>
  <si>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</si>
  <si>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</si>
  <si>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</si>
  <si>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</si>
  <si>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</si>
  <si>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</si>
  <si>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</si>
  <si>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</si>
  <si>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</si>
  <si>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</si>
  <si>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</si>
  <si>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</si>
  <si>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</si>
  <si>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</si>
  <si>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</si>
  <si>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</si>
  <si>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</si>
  <si>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</si>
  <si>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</si>
  <si>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</si>
  <si>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</si>
  <si>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</si>
  <si>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</si>
  <si>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</si>
  <si>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</si>
  <si>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</si>
  <si>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</si>
  <si>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</si>
  <si>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</si>
  <si>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</si>
  <si>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</si>
  <si>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</si>
  <si>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</si>
  <si>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</si>
  <si>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</si>
  <si>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</si>
  <si>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</si>
  <si>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</si>
  <si>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</si>
  <si>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</si>
  <si>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</si>
  <si>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</si>
  <si>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</si>
  <si>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</si>
  <si>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</si>
  <si>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</si>
  <si>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</si>
  <si>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</si>
  <si>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</si>
  <si>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</si>
  <si>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</si>
  <si>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</si>
  <si>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</si>
  <si>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</si>
  <si>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</si>
  <si>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</si>
  <si>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</si>
  <si>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</si>
  <si>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</si>
  <si>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</si>
  <si>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</si>
  <si>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</si>
  <si>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</si>
  <si>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</si>
  <si>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</si>
  <si>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</si>
  <si>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</si>
  <si>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</si>
  <si>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</si>
  <si>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</si>
  <si>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</si>
  <si>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</si>
  <si>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</si>
  <si>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</si>
  <si>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</si>
  <si>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</si>
  <si>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</si>
  <si>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</si>
  <si>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</si>
  <si>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</si>
  <si>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</si>
  <si>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</si>
  <si>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</si>
  <si>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</si>
  <si>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</si>
  <si>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</si>
  <si>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</si>
  <si>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</si>
  <si>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</si>
  <si>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</si>
  <si>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</si>
  <si>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</si>
  <si>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</si>
  <si>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</si>
  <si>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</si>
  <si>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</si>
  <si>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</si>
  <si>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</si>
  <si>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</si>
  <si>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</si>
  <si>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</si>
  <si>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</si>
  <si>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</si>
  <si>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</si>
  <si>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</si>
  <si>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</si>
  <si>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</si>
  <si>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</si>
  <si>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</si>
  <si>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</si>
  <si>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</si>
  <si>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</si>
  <si>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</si>
  <si>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</si>
  <si>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</si>
  <si>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</si>
  <si>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</si>
  <si>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</si>
  <si>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</si>
  <si>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</si>
  <si>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</si>
  <si>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</si>
  <si>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</si>
  <si>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</si>
  <si>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</si>
  <si>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</si>
  <si>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</si>
  <si>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</si>
  <si>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</si>
  <si>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</si>
  <si>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</si>
  <si>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</si>
  <si>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</si>
  <si>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</si>
  <si>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</si>
  <si>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</si>
  <si>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</si>
  <si>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</si>
  <si>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</si>
  <si>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</si>
  <si>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</si>
  <si>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</si>
  <si>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</si>
  <si>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</si>
  <si>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</si>
  <si>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</si>
  <si>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</si>
  <si>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</si>
  <si>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</si>
  <si>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</si>
  <si>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</si>
  <si>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</si>
  <si>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</si>
  <si>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</si>
  <si>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</si>
  <si>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</si>
  <si>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</si>
  <si>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</si>
  <si>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</si>
  <si>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</si>
  <si>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</si>
  <si>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</si>
  <si>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</si>
  <si>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</si>
  <si>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</si>
  <si>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</si>
  <si>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</si>
  <si>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</si>
  <si>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</si>
  <si>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</si>
  <si>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</si>
  <si>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</si>
  <si>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</si>
  <si>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</si>
  <si>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</si>
  <si>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</si>
  <si>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</si>
  <si>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</si>
  <si>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</si>
  <si>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</si>
  <si>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</si>
  <si>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</si>
  <si>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</si>
  <si>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</si>
  <si>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</si>
  <si>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</si>
  <si>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</si>
  <si>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</si>
  <si>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</si>
  <si>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</si>
  <si>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</si>
  <si>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</si>
  <si>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</si>
  <si>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</si>
  <si>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</si>
  <si>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</si>
  <si>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</si>
  <si>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</si>
  <si>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</si>
  <si>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</si>
  <si>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</si>
  <si>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</si>
  <si>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</si>
  <si>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</si>
  <si>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</si>
  <si>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</si>
  <si>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</si>
  <si>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</si>
  <si>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</si>
  <si>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</si>
  <si>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</si>
  <si>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</si>
  <si>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</si>
  <si>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</si>
  <si>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</si>
  <si>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</si>
  <si>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</si>
  <si>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</si>
  <si>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</si>
  <si>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</si>
  <si>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</si>
  <si>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</si>
  <si>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</si>
  <si>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</si>
  <si>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</si>
  <si>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</si>
  <si>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</si>
  <si>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</si>
  <si>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</si>
  <si>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</si>
  <si>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</si>
  <si>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</si>
  <si>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</si>
  <si>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</si>
  <si>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</si>
  <si>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</si>
  <si>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</si>
  <si>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</si>
  <si>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</si>
  <si>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</si>
  <si>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</si>
  <si>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</si>
  <si>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</si>
  <si>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</si>
  <si>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</si>
  <si>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</si>
  <si>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</si>
  <si>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</si>
  <si>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</si>
  <si>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</si>
  <si>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</si>
  <si>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</si>
  <si>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</si>
  <si>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</si>
  <si>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</si>
  <si>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</si>
  <si>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</si>
  <si>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</si>
  <si>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</si>
  <si>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</si>
  <si>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</si>
  <si>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</si>
  <si>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</si>
  <si>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</si>
  <si>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</si>
  <si>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</si>
  <si>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</si>
  <si>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</si>
  <si>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</si>
  <si>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</si>
  <si>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</si>
  <si>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</si>
  <si>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</si>
  <si>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</si>
  <si>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</si>
  <si>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</si>
  <si>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</si>
  <si>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</si>
  <si>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</si>
  <si>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</si>
  <si>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</si>
  <si>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</si>
  <si>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</si>
  <si>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</si>
  <si>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</si>
  <si>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</si>
  <si>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</si>
  <si>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</si>
  <si>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</si>
  <si>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</si>
  <si>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</si>
  <si>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</si>
  <si>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</si>
  <si>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</si>
  <si>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</si>
  <si>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</si>
  <si>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</si>
  <si>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</si>
  <si>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</si>
  <si>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</si>
  <si>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</si>
  <si>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</si>
  <si>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</si>
  <si>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</si>
  <si>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</si>
  <si>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</si>
  <si>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</si>
  <si>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</si>
  <si>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</si>
  <si>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</si>
  <si>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</si>
  <si>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</si>
  <si>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</si>
  <si>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</si>
  <si>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</si>
  <si>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</si>
  <si>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</si>
  <si>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</si>
  <si>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</si>
  <si>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</si>
  <si>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</si>
  <si>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</si>
  <si>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</si>
  <si>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</si>
  <si>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</si>
  <si>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</si>
  <si>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</si>
  <si>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</si>
  <si>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</si>
  <si>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</si>
  <si>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</si>
  <si>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</si>
  <si>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</si>
  <si>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</si>
  <si>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</si>
  <si>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</si>
  <si>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</si>
  <si>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</si>
  <si>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</si>
  <si>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</si>
  <si>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</si>
  <si>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</si>
  <si>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</si>
  <si>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</si>
  <si>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</si>
  <si>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</si>
  <si>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</si>
  <si>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</si>
  <si>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</si>
  <si>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</si>
  <si>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</si>
  <si>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</si>
  <si>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</si>
  <si>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</si>
  <si>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</si>
  <si>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</si>
  <si>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</si>
  <si>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</si>
  <si>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</si>
  <si>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</si>
  <si>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</si>
  <si>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</si>
  <si>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</si>
  <si>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</si>
  <si>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</si>
  <si>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</si>
  <si>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</si>
  <si>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</si>
  <si>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</si>
  <si>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</si>
  <si>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</si>
  <si>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</si>
  <si>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</si>
  <si>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</si>
  <si>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</si>
  <si>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</si>
  <si>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</si>
  <si>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</si>
  <si>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</si>
  <si>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</si>
  <si>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</si>
  <si>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</si>
  <si>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</si>
  <si>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</si>
  <si>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</si>
  <si>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</si>
  <si>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</si>
  <si>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</si>
  <si>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</si>
  <si>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</si>
  <si>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</si>
  <si>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</si>
  <si>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</si>
  <si>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</si>
  <si>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</si>
  <si>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</si>
  <si>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</si>
  <si>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</si>
  <si>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</si>
  <si>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</si>
  <si>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</si>
  <si>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</si>
  <si>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</si>
  <si>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</si>
  <si>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</si>
  <si>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</si>
  <si>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</si>
  <si>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</si>
  <si>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</si>
  <si>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</si>
  <si>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</si>
  <si>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</si>
  <si>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</si>
  <si>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</si>
  <si>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</si>
  <si>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</si>
  <si>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</si>
  <si>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</si>
  <si>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</si>
  <si>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</si>
  <si>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</si>
  <si>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</si>
  <si>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</si>
  <si>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</si>
  <si>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</si>
  <si>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</si>
  <si>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</si>
  <si>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</si>
  <si>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</si>
  <si>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</si>
  <si>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</si>
  <si>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</si>
  <si>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</si>
  <si>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</si>
  <si>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</si>
  <si>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</si>
  <si>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</si>
  <si>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</si>
  <si>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</si>
  <si>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</si>
  <si>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</si>
  <si>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</si>
  <si>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</si>
  <si>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</si>
  <si>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</si>
  <si>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</si>
  <si>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</si>
  <si>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</si>
  <si>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</si>
  <si>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</si>
  <si>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</si>
  <si>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</si>
  <si>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</si>
  <si>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</si>
  <si>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</si>
  <si>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</si>
  <si>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</si>
  <si>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</si>
  <si>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</si>
  <si>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</si>
  <si>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</si>
  <si>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</si>
  <si>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</si>
  <si>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</si>
  <si>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</si>
  <si>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</si>
  <si>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</si>
  <si>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</si>
  <si>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</si>
  <si>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</si>
  <si>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</si>
  <si>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</si>
  <si>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</si>
  <si>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</si>
  <si>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</si>
  <si>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</si>
  <si>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</si>
  <si>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</si>
  <si>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</si>
  <si>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</si>
  <si>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</si>
  <si>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</si>
  <si>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</si>
  <si>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</si>
  <si>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</si>
  <si>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</si>
  <si>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</si>
  <si>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</si>
  <si>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</si>
  <si>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</si>
  <si>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</si>
  <si>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</si>
  <si>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</si>
  <si>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</si>
  <si>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</si>
  <si>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</si>
  <si>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</si>
  <si>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</si>
  <si>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</si>
  <si>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</si>
  <si>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</si>
  <si>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</si>
  <si>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</si>
  <si>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</si>
  <si>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</si>
  <si>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</si>
  <si>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</si>
  <si>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</si>
  <si>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</si>
  <si>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</si>
  <si>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</si>
  <si>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</si>
  <si>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</si>
  <si>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</si>
  <si>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</si>
  <si>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</si>
  <si>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</si>
  <si>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</si>
  <si>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</si>
  <si>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</si>
  <si>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</si>
  <si>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</si>
  <si>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</si>
  <si>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</si>
  <si>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</si>
  <si>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</si>
  <si>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</si>
  <si>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</si>
  <si>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</si>
  <si>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</si>
  <si>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</si>
  <si>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</si>
  <si>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</si>
  <si>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</si>
  <si>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</si>
  <si>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</si>
  <si>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</si>
  <si>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</si>
  <si>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</si>
  <si>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</si>
  <si>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</si>
  <si>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</si>
  <si>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</si>
  <si>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</si>
  <si>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</si>
  <si>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</si>
  <si>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</si>
  <si>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</si>
  <si>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</si>
  <si>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</si>
  <si>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</si>
  <si>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</si>
  <si>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</si>
  <si>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</si>
  <si>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</si>
  <si>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</si>
  <si>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</si>
  <si>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</si>
  <si>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</si>
  <si>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</si>
  <si>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</si>
  <si>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</si>
  <si>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</si>
  <si>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</si>
  <si>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</si>
  <si>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</si>
  <si>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</si>
  <si>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</si>
  <si>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</si>
  <si>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</si>
  <si>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</si>
  <si>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</si>
  <si>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</si>
  <si>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</si>
  <si>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</si>
  <si>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</si>
  <si>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</si>
  <si>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</si>
  <si>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</si>
  <si>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</si>
  <si>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</si>
  <si>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</si>
  <si>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</si>
  <si>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</si>
  <si>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</si>
  <si>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</si>
  <si>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</si>
  <si>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</si>
  <si>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</si>
  <si>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</si>
  <si>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</si>
  <si>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</si>
  <si>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</si>
  <si>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</si>
  <si>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</si>
  <si>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</si>
  <si>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</si>
  <si>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</si>
  <si>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</si>
  <si>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</si>
  <si>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</si>
  <si>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</si>
  <si>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</si>
  <si>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</si>
  <si>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</si>
  <si>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</si>
  <si>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</si>
  <si>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</si>
  <si>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</si>
  <si>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</si>
  <si>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</si>
  <si>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</si>
  <si>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</si>
  <si>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</si>
  <si>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</si>
  <si>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</si>
  <si>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</si>
  <si>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</si>
  <si>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</si>
  <si>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</si>
  <si>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</si>
  <si>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</si>
  <si>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</si>
  <si>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</si>
  <si>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</si>
  <si>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</si>
  <si>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</si>
  <si>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</si>
  <si>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</si>
  <si>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</si>
  <si>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</si>
  <si>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</si>
  <si>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</si>
  <si>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</si>
  <si>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CABLE AUTOMOTRIZ 20AWG AZUL</t>
  </si>
  <si>
    <t>METRO</t>
  </si>
  <si>
    <t>CABLE AUTOMOTRIZ 20AWG BLANCO</t>
  </si>
  <si>
    <t>CABLE AUTOMOTRIZ 20AWG NEGRO</t>
  </si>
  <si>
    <t>CABLE AUTOMOTRIZ 20AWG ROJO</t>
  </si>
  <si>
    <t>GOBANTES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</si>
</sst>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C14" sqref="C14:E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1927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33" t="str">
        <f>VLOOKUP(D4,CLIENTES,4,FALSE)</f>
        <v>AV. Las Torres 6108</v>
      </c>
      <c r="F5" s="133"/>
      <c r="G5" s="133"/>
      <c r="H5" s="133"/>
      <c r="I5" s="133"/>
      <c r="J5" s="13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35" t="str">
        <f>VLOOKUP(D4,CLIENTES,5,FALSE)</f>
        <v>Peñalolen</v>
      </c>
      <c r="G6" s="135"/>
      <c r="H6" s="135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35" t="str">
        <f>VLOOKUP(D4,CLIENTES,6,FALSE)</f>
        <v>STGO</v>
      </c>
      <c r="G7" s="135"/>
      <c r="H7" s="135"/>
      <c r="I7" s="37" t="s">
        <v>24</v>
      </c>
      <c r="J7" s="41">
        <f>VLOOKUP(D4,CLIENTES,8,FALSE)</f>
        <v>0</v>
      </c>
      <c r="L7" s="92"/>
    </row>
    <row r="8" spans="2:21" ht="15.75" thickBot="1" x14ac:dyDescent="0.3">
      <c r="B8" s="131" t="s">
        <v>26</v>
      </c>
      <c r="C8" s="132"/>
      <c r="D8" s="110" t="str">
        <f>VLOOKUP(D4,CLIENTES,7,FALSE)</f>
        <v>30 dias</v>
      </c>
      <c r="E8" s="37" t="s">
        <v>11</v>
      </c>
      <c r="F8" s="135" t="str">
        <f>VLOOKUP(D4,CLIENTES,12,FALSE)</f>
        <v>Jaime Guzman</v>
      </c>
      <c r="G8" s="135"/>
      <c r="H8" s="135"/>
      <c r="I8" s="37" t="s">
        <v>14</v>
      </c>
      <c r="J8" s="42">
        <f ca="1">TODAY()</f>
        <v>41872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5" t="s">
        <v>22</v>
      </c>
      <c r="D10" s="126"/>
      <c r="E10" s="12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16" t="s">
        <v>699</v>
      </c>
      <c r="M10" s="118"/>
      <c r="N10" s="124"/>
      <c r="O10" s="118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1">
        <v>1</v>
      </c>
      <c r="C11" s="128" t="s">
        <v>694</v>
      </c>
      <c r="D11" s="129"/>
      <c r="E11" s="130"/>
      <c r="F11" s="112">
        <v>100</v>
      </c>
      <c r="G11" s="113" t="s">
        <v>695</v>
      </c>
      <c r="H11" s="114">
        <f t="shared" ref="H11:H28" si="0">VLOOKUP(B11,COTIZADO,8,FALSE)</f>
        <v>110.68399999999998</v>
      </c>
      <c r="I11" s="119">
        <v>0</v>
      </c>
      <c r="J11" s="115">
        <f t="shared" ref="J11:J28" si="1">F11*H11*(1-I11/100)</f>
        <v>11068.399999999998</v>
      </c>
      <c r="K11" s="28">
        <v>1</v>
      </c>
      <c r="L11" s="101">
        <f>118*(1-0.33)</f>
        <v>79.059999999999988</v>
      </c>
      <c r="M11" s="101"/>
      <c r="N11" s="101"/>
      <c r="O11" s="101"/>
      <c r="P11" s="103">
        <v>1.4</v>
      </c>
      <c r="Q11" s="104">
        <f>L11</f>
        <v>79.059999999999988</v>
      </c>
      <c r="R11" s="105">
        <f>Q11*P11</f>
        <v>110.68399999999998</v>
      </c>
    </row>
    <row r="12" spans="2:21" ht="15" customHeight="1" x14ac:dyDescent="0.25">
      <c r="B12" s="146">
        <v>2</v>
      </c>
      <c r="C12" s="136" t="s">
        <v>696</v>
      </c>
      <c r="D12" s="137"/>
      <c r="E12" s="138"/>
      <c r="F12" s="52">
        <v>100</v>
      </c>
      <c r="G12" s="53" t="s">
        <v>695</v>
      </c>
      <c r="H12" s="143">
        <f t="shared" si="0"/>
        <v>110.68399999999998</v>
      </c>
      <c r="I12" s="144">
        <v>0</v>
      </c>
      <c r="J12" s="145">
        <f t="shared" si="1"/>
        <v>11068.399999999998</v>
      </c>
      <c r="K12" s="28">
        <v>2</v>
      </c>
      <c r="L12" s="101">
        <f t="shared" ref="L12:L14" si="2">118*(1-0.33)</f>
        <v>79.059999999999988</v>
      </c>
      <c r="M12" s="101"/>
      <c r="N12" s="101"/>
      <c r="O12" s="101"/>
      <c r="P12" s="103">
        <v>1.4</v>
      </c>
      <c r="Q12" s="104">
        <f t="shared" ref="Q12:Q14" si="3">L12</f>
        <v>79.059999999999988</v>
      </c>
      <c r="R12" s="105">
        <f t="shared" ref="R12:R28" si="4">Q12*P12</f>
        <v>110.68399999999998</v>
      </c>
    </row>
    <row r="13" spans="2:21" ht="15" customHeight="1" x14ac:dyDescent="0.25">
      <c r="B13" s="146">
        <v>3</v>
      </c>
      <c r="C13" s="139" t="s">
        <v>697</v>
      </c>
      <c r="D13" s="140"/>
      <c r="E13" s="141"/>
      <c r="F13" s="90">
        <v>100</v>
      </c>
      <c r="G13" s="91" t="s">
        <v>695</v>
      </c>
      <c r="H13" s="143">
        <f>R13</f>
        <v>110.68399999999998</v>
      </c>
      <c r="I13" s="144">
        <v>0</v>
      </c>
      <c r="J13" s="145">
        <f t="shared" si="1"/>
        <v>11068.399999999998</v>
      </c>
      <c r="K13" s="28">
        <v>3</v>
      </c>
      <c r="L13" s="101">
        <f t="shared" si="2"/>
        <v>79.059999999999988</v>
      </c>
      <c r="M13" s="101"/>
      <c r="N13" s="101"/>
      <c r="O13" s="101"/>
      <c r="P13" s="103">
        <v>1.4</v>
      </c>
      <c r="Q13" s="104">
        <f t="shared" si="3"/>
        <v>79.059999999999988</v>
      </c>
      <c r="R13" s="105">
        <f t="shared" si="4"/>
        <v>110.68399999999998</v>
      </c>
    </row>
    <row r="14" spans="2:21" x14ac:dyDescent="0.25">
      <c r="B14" s="146">
        <v>4</v>
      </c>
      <c r="C14" s="136" t="s">
        <v>698</v>
      </c>
      <c r="D14" s="137"/>
      <c r="E14" s="138"/>
      <c r="F14" s="52">
        <v>100</v>
      </c>
      <c r="G14" s="53" t="s">
        <v>695</v>
      </c>
      <c r="H14" s="143">
        <f>R14</f>
        <v>110.68399999999998</v>
      </c>
      <c r="I14" s="144">
        <v>0</v>
      </c>
      <c r="J14" s="145">
        <f t="shared" si="1"/>
        <v>11068.399999999998</v>
      </c>
      <c r="K14" s="28">
        <v>4</v>
      </c>
      <c r="L14" s="101">
        <f t="shared" si="2"/>
        <v>79.059999999999988</v>
      </c>
      <c r="M14" s="101"/>
      <c r="N14" s="101"/>
      <c r="O14" s="101"/>
      <c r="P14" s="103">
        <v>1.4</v>
      </c>
      <c r="Q14" s="104">
        <f t="shared" si="3"/>
        <v>79.059999999999988</v>
      </c>
      <c r="R14" s="105">
        <f t="shared" si="4"/>
        <v>110.68399999999998</v>
      </c>
    </row>
    <row r="15" spans="2:21" s="20" customFormat="1" x14ac:dyDescent="0.25">
      <c r="B15" s="95">
        <v>5</v>
      </c>
      <c r="C15" s="136"/>
      <c r="D15" s="137"/>
      <c r="E15" s="138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1.4</v>
      </c>
      <c r="Q15" s="104">
        <f t="shared" ref="Q15:Q23" si="5">L15</f>
        <v>0</v>
      </c>
      <c r="R15" s="107">
        <f t="shared" si="4"/>
        <v>0</v>
      </c>
    </row>
    <row r="16" spans="2:21" x14ac:dyDescent="0.25">
      <c r="B16" s="95">
        <v>6</v>
      </c>
      <c r="C16" s="136"/>
      <c r="D16" s="137"/>
      <c r="E16" s="138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1.4</v>
      </c>
      <c r="Q16" s="104">
        <f t="shared" si="5"/>
        <v>0</v>
      </c>
      <c r="R16" s="105">
        <f t="shared" si="4"/>
        <v>0</v>
      </c>
      <c r="S16" s="117"/>
    </row>
    <row r="17" spans="2:19" x14ac:dyDescent="0.25">
      <c r="B17" s="95">
        <v>7</v>
      </c>
      <c r="C17" s="136"/>
      <c r="D17" s="137"/>
      <c r="E17" s="138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09"/>
      <c r="P17" s="103">
        <v>1.4</v>
      </c>
      <c r="Q17" s="104">
        <f t="shared" si="5"/>
        <v>0</v>
      </c>
      <c r="R17" s="105">
        <f t="shared" si="4"/>
        <v>0</v>
      </c>
      <c r="S17" s="117"/>
    </row>
    <row r="18" spans="2:19" s="20" customFormat="1" x14ac:dyDescent="0.25">
      <c r="B18" s="95">
        <v>8</v>
      </c>
      <c r="C18" s="139"/>
      <c r="D18" s="140"/>
      <c r="E18" s="141"/>
      <c r="F18" s="90"/>
      <c r="G18" s="91"/>
      <c r="H18" s="120">
        <f>R18</f>
        <v>0</v>
      </c>
      <c r="I18" s="121">
        <v>0</v>
      </c>
      <c r="J18" s="122">
        <f>F18*H18*(1-I18/100)</f>
        <v>0</v>
      </c>
      <c r="K18" s="89">
        <v>8</v>
      </c>
      <c r="L18" s="101"/>
      <c r="M18" s="101"/>
      <c r="N18" s="101"/>
      <c r="O18" s="101"/>
      <c r="P18" s="103">
        <v>1.4</v>
      </c>
      <c r="Q18" s="104">
        <f t="shared" si="5"/>
        <v>0</v>
      </c>
      <c r="R18" s="107">
        <f t="shared" si="4"/>
        <v>0</v>
      </c>
    </row>
    <row r="19" spans="2:19" x14ac:dyDescent="0.25">
      <c r="B19" s="95">
        <v>9</v>
      </c>
      <c r="C19" s="136"/>
      <c r="D19" s="137"/>
      <c r="E19" s="138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01"/>
      <c r="M19" s="101"/>
      <c r="N19" s="101"/>
      <c r="O19" s="101"/>
      <c r="P19" s="103">
        <v>1.4</v>
      </c>
      <c r="Q19" s="104">
        <f t="shared" si="5"/>
        <v>0</v>
      </c>
      <c r="R19" s="105">
        <f t="shared" si="4"/>
        <v>0</v>
      </c>
    </row>
    <row r="20" spans="2:19" x14ac:dyDescent="0.25">
      <c r="B20" s="95">
        <v>10</v>
      </c>
      <c r="C20" s="136"/>
      <c r="D20" s="137"/>
      <c r="E20" s="138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1.4</v>
      </c>
      <c r="Q20" s="104">
        <f t="shared" si="5"/>
        <v>0</v>
      </c>
      <c r="R20" s="105">
        <f t="shared" si="4"/>
        <v>0</v>
      </c>
    </row>
    <row r="21" spans="2:19" x14ac:dyDescent="0.25">
      <c r="B21" s="95">
        <v>11</v>
      </c>
      <c r="C21" s="136"/>
      <c r="D21" s="137"/>
      <c r="E21" s="138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1.4</v>
      </c>
      <c r="Q21" s="104">
        <f t="shared" si="5"/>
        <v>0</v>
      </c>
      <c r="R21" s="105">
        <f t="shared" si="4"/>
        <v>0</v>
      </c>
    </row>
    <row r="22" spans="2:19" x14ac:dyDescent="0.25">
      <c r="B22" s="95">
        <v>12</v>
      </c>
      <c r="C22" s="136"/>
      <c r="D22" s="137"/>
      <c r="E22" s="138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8"/>
      <c r="O22" s="108"/>
      <c r="P22" s="103">
        <v>1.4</v>
      </c>
      <c r="Q22" s="104">
        <f t="shared" si="5"/>
        <v>0</v>
      </c>
      <c r="R22" s="105">
        <f t="shared" si="4"/>
        <v>0</v>
      </c>
    </row>
    <row r="23" spans="2:19" x14ac:dyDescent="0.25">
      <c r="B23" s="95">
        <v>13</v>
      </c>
      <c r="C23" s="136"/>
      <c r="D23" s="137"/>
      <c r="E23" s="138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8"/>
      <c r="O23" s="108"/>
      <c r="P23" s="103">
        <v>1.4</v>
      </c>
      <c r="Q23" s="104">
        <f t="shared" si="5"/>
        <v>0</v>
      </c>
      <c r="R23" s="105">
        <f t="shared" si="4"/>
        <v>0</v>
      </c>
    </row>
    <row r="24" spans="2:19" x14ac:dyDescent="0.25">
      <c r="B24" s="95">
        <v>14</v>
      </c>
      <c r="C24" s="136"/>
      <c r="D24" s="137"/>
      <c r="E24" s="138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8"/>
      <c r="O24" s="108"/>
      <c r="P24" s="103">
        <v>1.4</v>
      </c>
      <c r="Q24" s="104">
        <f>L24</f>
        <v>0</v>
      </c>
      <c r="R24" s="105">
        <f t="shared" si="4"/>
        <v>0</v>
      </c>
    </row>
    <row r="25" spans="2:19" x14ac:dyDescent="0.25">
      <c r="B25" s="95">
        <v>15</v>
      </c>
      <c r="C25" s="136"/>
      <c r="D25" s="137"/>
      <c r="E25" s="138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8"/>
      <c r="O25" s="108"/>
      <c r="P25" s="103">
        <v>1.4</v>
      </c>
      <c r="Q25" s="104">
        <f t="shared" ref="Q25" si="6">N25</f>
        <v>0</v>
      </c>
      <c r="R25" s="105">
        <f t="shared" si="4"/>
        <v>0</v>
      </c>
    </row>
    <row r="26" spans="2:19" x14ac:dyDescent="0.25">
      <c r="B26" s="95">
        <v>16</v>
      </c>
      <c r="C26" s="136"/>
      <c r="D26" s="137"/>
      <c r="E26" s="138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8"/>
      <c r="O26" s="108"/>
      <c r="P26" s="103">
        <v>1.4</v>
      </c>
      <c r="Q26" s="104">
        <f t="shared" ref="Q26:Q28" si="7">L26</f>
        <v>0</v>
      </c>
      <c r="R26" s="105">
        <f t="shared" si="4"/>
        <v>0</v>
      </c>
    </row>
    <row r="27" spans="2:19" x14ac:dyDescent="0.25">
      <c r="B27" s="95">
        <v>17</v>
      </c>
      <c r="C27" s="136"/>
      <c r="D27" s="137"/>
      <c r="E27" s="138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8"/>
      <c r="O27" s="108"/>
      <c r="P27" s="103">
        <v>1.4</v>
      </c>
      <c r="Q27" s="104">
        <f t="shared" si="7"/>
        <v>0</v>
      </c>
      <c r="R27" s="105">
        <f t="shared" si="4"/>
        <v>0</v>
      </c>
    </row>
    <row r="28" spans="2:19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8"/>
      <c r="O28" s="108"/>
      <c r="P28" s="103">
        <v>1.4</v>
      </c>
      <c r="Q28" s="104">
        <f t="shared" si="7"/>
        <v>0</v>
      </c>
      <c r="R28" s="105">
        <f t="shared" si="4"/>
        <v>0</v>
      </c>
    </row>
    <row r="29" spans="2:19" x14ac:dyDescent="0.25">
      <c r="B29" s="57" t="s">
        <v>679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44273.599999999991</v>
      </c>
      <c r="M29" s="101"/>
      <c r="Q29" s="8">
        <v>0</v>
      </c>
    </row>
    <row r="30" spans="2:19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9" x14ac:dyDescent="0.25">
      <c r="B31" s="36"/>
      <c r="C31" s="37"/>
      <c r="D31" s="142"/>
      <c r="E31" s="142"/>
      <c r="F31" s="70"/>
      <c r="G31" s="71" t="s">
        <v>4</v>
      </c>
      <c r="H31" s="64"/>
      <c r="I31" s="72"/>
      <c r="J31" s="69">
        <f>J29-J30</f>
        <v>44273.599999999991</v>
      </c>
      <c r="M31" s="101"/>
    </row>
    <row r="32" spans="2:19" x14ac:dyDescent="0.25">
      <c r="B32" s="36"/>
      <c r="C32" s="37"/>
      <c r="D32" s="87"/>
      <c r="E32" s="37"/>
      <c r="F32" s="65"/>
      <c r="G32" s="66">
        <v>0.19</v>
      </c>
      <c r="H32" s="67"/>
      <c r="I32" s="68">
        <v>0.19</v>
      </c>
      <c r="J32" s="69">
        <f>J31*I32</f>
        <v>8411.9839999999986</v>
      </c>
    </row>
    <row r="33" spans="2:10" ht="15.75" thickBot="1" x14ac:dyDescent="0.3">
      <c r="B33" s="43"/>
      <c r="C33" s="44"/>
      <c r="D33" s="123"/>
      <c r="E33" s="44"/>
      <c r="F33" s="73"/>
      <c r="G33" s="74" t="s">
        <v>2</v>
      </c>
      <c r="H33" s="75"/>
      <c r="I33" s="76"/>
      <c r="J33" s="77">
        <f>J31+J32</f>
        <v>52685.583999999988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D31:E31"/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hidden="1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hidden="1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hidden="1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hidden="1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hidden="1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hidden="1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hidden="1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hidden="1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hidden="1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hidden="1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hidden="1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hidden="1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hidden="1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hidden="1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hidden="1" x14ac:dyDescent="0.25">
      <c r="A123">
        <v>122</v>
      </c>
      <c r="B123" s="30" t="s">
        <v>670</v>
      </c>
      <c r="C123" t="s">
        <v>639</v>
      </c>
      <c r="D123" t="s">
        <v>671</v>
      </c>
      <c r="E123" t="s">
        <v>672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hidden="1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hidden="1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hidden="1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hidden="1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hidden="1" x14ac:dyDescent="0.25">
      <c r="A128">
        <v>127</v>
      </c>
      <c r="B128" s="30" t="s">
        <v>653</v>
      </c>
      <c r="C128" t="s">
        <v>652</v>
      </c>
      <c r="D128" s="94" t="s">
        <v>655</v>
      </c>
      <c r="E128" t="s">
        <v>656</v>
      </c>
      <c r="F128" t="s">
        <v>27</v>
      </c>
      <c r="G128" t="s">
        <v>31</v>
      </c>
      <c r="H128" t="s">
        <v>563</v>
      </c>
      <c r="I128" t="s">
        <v>657</v>
      </c>
      <c r="M128" t="s">
        <v>574</v>
      </c>
    </row>
    <row r="129" spans="1:13" hidden="1" x14ac:dyDescent="0.25">
      <c r="A129">
        <v>128</v>
      </c>
      <c r="B129" s="30" t="s">
        <v>658</v>
      </c>
      <c r="C129" t="s">
        <v>659</v>
      </c>
      <c r="E129" t="s">
        <v>654</v>
      </c>
      <c r="G129" t="s">
        <v>31</v>
      </c>
      <c r="M129" t="s">
        <v>574</v>
      </c>
    </row>
    <row r="130" spans="1:13" hidden="1" x14ac:dyDescent="0.25">
      <c r="A130">
        <v>129</v>
      </c>
      <c r="B130" s="30" t="s">
        <v>661</v>
      </c>
      <c r="C130" t="s">
        <v>660</v>
      </c>
      <c r="D130" t="s">
        <v>662</v>
      </c>
      <c r="G130" t="s">
        <v>663</v>
      </c>
      <c r="I130" t="s">
        <v>664</v>
      </c>
      <c r="M130" t="s">
        <v>574</v>
      </c>
    </row>
    <row r="131" spans="1:13" hidden="1" x14ac:dyDescent="0.25">
      <c r="A131">
        <v>130</v>
      </c>
      <c r="B131" s="30" t="s">
        <v>691</v>
      </c>
      <c r="C131" t="s">
        <v>665</v>
      </c>
      <c r="E131" t="s">
        <v>692</v>
      </c>
      <c r="F131" t="s">
        <v>63</v>
      </c>
      <c r="G131" t="s">
        <v>31</v>
      </c>
      <c r="H131" t="s">
        <v>693</v>
      </c>
      <c r="I131" t="s">
        <v>680</v>
      </c>
      <c r="M131" t="s">
        <v>574</v>
      </c>
    </row>
    <row r="132" spans="1:13" hidden="1" x14ac:dyDescent="0.25">
      <c r="A132">
        <v>131</v>
      </c>
      <c r="B132" s="30" t="s">
        <v>666</v>
      </c>
      <c r="C132" t="s">
        <v>667</v>
      </c>
      <c r="E132" t="s">
        <v>668</v>
      </c>
      <c r="F132" t="s">
        <v>35</v>
      </c>
      <c r="G132" t="s">
        <v>31</v>
      </c>
      <c r="I132" t="s">
        <v>669</v>
      </c>
      <c r="M132" t="s">
        <v>574</v>
      </c>
    </row>
    <row r="133" spans="1:13" hidden="1" x14ac:dyDescent="0.25">
      <c r="A133">
        <v>133</v>
      </c>
      <c r="B133" s="30" t="s">
        <v>673</v>
      </c>
      <c r="C133" t="s">
        <v>644</v>
      </c>
      <c r="F133" t="s">
        <v>675</v>
      </c>
      <c r="G133" t="s">
        <v>31</v>
      </c>
      <c r="H133" t="s">
        <v>563</v>
      </c>
      <c r="I133" t="s">
        <v>674</v>
      </c>
      <c r="M133" t="s">
        <v>574</v>
      </c>
    </row>
    <row r="134" spans="1:13" hidden="1" x14ac:dyDescent="0.25">
      <c r="A134">
        <v>134</v>
      </c>
      <c r="B134" s="30" t="s">
        <v>676</v>
      </c>
      <c r="C134" t="s">
        <v>677</v>
      </c>
      <c r="G134" t="s">
        <v>31</v>
      </c>
      <c r="H134" t="s">
        <v>563</v>
      </c>
      <c r="I134" t="s">
        <v>678</v>
      </c>
      <c r="M134" t="s">
        <v>574</v>
      </c>
    </row>
    <row r="135" spans="1:13" hidden="1" x14ac:dyDescent="0.25">
      <c r="A135">
        <v>135</v>
      </c>
      <c r="B135" s="30" t="s">
        <v>682</v>
      </c>
      <c r="C135" t="s">
        <v>681</v>
      </c>
      <c r="D135" t="s">
        <v>686</v>
      </c>
      <c r="E135" t="s">
        <v>683</v>
      </c>
      <c r="F135" t="s">
        <v>684</v>
      </c>
      <c r="I135" t="s">
        <v>685</v>
      </c>
      <c r="K135" t="s">
        <v>687</v>
      </c>
      <c r="M135" t="s">
        <v>574</v>
      </c>
    </row>
    <row r="136" spans="1:13" hidden="1" x14ac:dyDescent="0.25">
      <c r="A136">
        <v>136</v>
      </c>
      <c r="B136" s="30" t="s">
        <v>688</v>
      </c>
      <c r="C136" t="s">
        <v>689</v>
      </c>
      <c r="I136" t="s">
        <v>690</v>
      </c>
      <c r="M136" t="s">
        <v>574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2014-08-21T16:36:23Z</cp:lastPrinted>
  <dcterms:created xsi:type="dcterms:W3CDTF">2013-07-12T05:01:37Z</dcterms:created>
  <dcterms:modified xsi:type="dcterms:W3CDTF">2014-08-21T16:36:38Z</dcterms:modified>
</cp:coreProperties>
</file>