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<sst xmlns="http://schemas.openxmlformats.org/spreadsheetml/2006/main" count="834" uniqueCount="601">
  <si>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</si>
  <si>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</si>
  <si>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</si>
  <si>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</si>
  <si>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</si>
  <si>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</si>
  <si>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</si>
  <si>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</si>
  <si>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</si>
  <si>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</si>
  <si>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</si>
  <si>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</si>
  <si>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</si>
  <si>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</si>
  <si>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</si>
  <si>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</si>
  <si>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</si>
  <si>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</si>
  <si>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</si>
  <si>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</si>
  <si>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</si>
  <si>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</si>
  <si>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</si>
  <si>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</si>
  <si>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</si>
  <si>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</si>
  <si>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</si>
  <si>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</si>
  <si>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</si>
  <si>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</si>
  <si>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</si>
  <si>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</si>
  <si>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</si>
  <si>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</si>
  <si>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</si>
  <si>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</si>
  <si>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</si>
  <si>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</si>
  <si>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</si>
  <si>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</si>
  <si>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</si>
  <si>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</si>
  <si>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</si>
  <si>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</si>
  <si>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</si>
  <si>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</si>
  <si>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</si>
  <si>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</si>
  <si>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</si>
  <si>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</si>
  <si>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</si>
  <si>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</si>
  <si>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</si>
  <si>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</si>
  <si>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</si>
  <si>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</si>
  <si>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</si>
  <si>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</si>
  <si>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</si>
  <si>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</si>
  <si>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</si>
  <si>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</si>
  <si>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</si>
  <si>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</si>
  <si>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</si>
  <si>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</si>
  <si>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</si>
  <si>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</si>
  <si>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</si>
  <si>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</si>
  <si>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</si>
  <si>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</si>
  <si>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</si>
  <si>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</si>
  <si>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</si>
  <si>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</si>
  <si>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</si>
  <si>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</si>
  <si>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</si>
  <si>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</si>
  <si>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</si>
  <si>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</si>
  <si>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</si>
  <si>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</si>
  <si>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</si>
  <si>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</si>
  <si>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</si>
  <si>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</si>
  <si>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</si>
  <si>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</si>
  <si>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</si>
  <si>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</si>
  <si>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</si>
  <si>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</si>
  <si>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</si>
  <si>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</si>
  <si>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</si>
  <si>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</si>
  <si>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</si>
  <si>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</si>
  <si>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</si>
  <si>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</si>
  <si>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</si>
  <si>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</si>
  <si>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</si>
  <si>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</si>
  <si>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</si>
  <si>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</si>
  <si>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</si>
  <si>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</si>
  <si>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</si>
  <si>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</si>
  <si>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</si>
  <si>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</si>
  <si>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</si>
  <si>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</si>
  <si>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</si>
  <si>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</si>
  <si>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</si>
  <si>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</si>
  <si>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</si>
  <si>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</si>
  <si>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</si>
  <si>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</si>
  <si>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</si>
  <si>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</si>
  <si>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</si>
  <si>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</si>
  <si>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</si>
  <si>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</si>
  <si>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</si>
  <si>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</si>
  <si>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</si>
  <si>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</si>
  <si>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</si>
  <si>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</si>
  <si>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</si>
  <si>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</si>
  <si>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</si>
  <si>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</si>
  <si>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</si>
  <si>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</si>
  <si>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</si>
  <si>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</si>
  <si>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</si>
  <si>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</si>
  <si>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</si>
  <si>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</si>
  <si>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</si>
  <si>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</si>
  <si>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</si>
  <si>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</si>
  <si>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</si>
  <si>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</si>
  <si>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</si>
  <si>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</si>
  <si>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</si>
  <si>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</si>
  <si>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</si>
  <si>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</si>
  <si>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</si>
  <si>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</si>
  <si>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</si>
  <si>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</si>
  <si>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</si>
  <si>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</si>
  <si>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</si>
  <si>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</si>
  <si>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</si>
  <si>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</si>
  <si>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</si>
  <si>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</si>
  <si>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</si>
  <si>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</si>
  <si>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</si>
  <si>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</si>
  <si>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</si>
  <si>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</si>
  <si>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</si>
  <si>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</si>
  <si>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</si>
  <si>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</si>
  <si>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</si>
  <si>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</si>
  <si>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</si>
  <si>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</si>
  <si>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</si>
  <si>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</si>
  <si>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</si>
  <si>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</si>
  <si>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</si>
  <si>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</si>
  <si>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</si>
  <si>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</si>
  <si>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</si>
  <si>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</si>
  <si>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</si>
  <si>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</si>
  <si>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</si>
  <si>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</si>
  <si>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</si>
  <si>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</si>
  <si>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</si>
  <si>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</si>
  <si>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</si>
  <si>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</si>
  <si>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</si>
  <si>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</si>
  <si>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</si>
  <si>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</si>
  <si>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</si>
  <si>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</si>
  <si>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</si>
  <si>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</si>
  <si>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</si>
  <si>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</si>
  <si>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</si>
  <si>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</si>
  <si>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</si>
  <si>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</si>
  <si>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</si>
  <si>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</si>
  <si>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</si>
  <si>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</si>
  <si>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</si>
  <si>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</si>
  <si>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</si>
  <si>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</si>
  <si>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</si>
  <si>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</si>
  <si>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</si>
  <si>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</si>
  <si>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</si>
  <si>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</si>
  <si>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</si>
  <si>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</si>
  <si>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</si>
  <si>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</si>
  <si>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</si>
  <si>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</si>
  <si>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</si>
  <si>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</si>
  <si>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</si>
  <si>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</si>
  <si>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</si>
  <si>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</si>
  <si>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</si>
  <si>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</si>
  <si>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</si>
  <si>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</si>
  <si>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</si>
  <si>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</si>
  <si>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</si>
  <si>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</si>
  <si>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</si>
  <si>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</si>
  <si>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</si>
  <si>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</si>
  <si>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</si>
  <si>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</si>
  <si>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</si>
  <si>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</si>
  <si>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</si>
  <si>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</si>
  <si>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</si>
  <si>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</si>
  <si>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</si>
  <si>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</si>
  <si>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</si>
  <si>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</si>
  <si>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</si>
  <si>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</si>
  <si>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</si>
  <si>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</si>
  <si>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</si>
  <si>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</si>
  <si>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</si>
  <si>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</si>
  <si>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</si>
  <si>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</si>
  <si>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</si>
  <si>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</si>
  <si>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</si>
  <si>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</si>
  <si>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</si>
  <si>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</si>
  <si>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</si>
  <si>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</si>
  <si>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</si>
  <si>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</si>
  <si>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</si>
  <si>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</si>
  <si>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</si>
  <si>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</si>
  <si>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</si>
  <si>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</si>
  <si>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</si>
  <si>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</si>
  <si>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</si>
  <si>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</si>
  <si>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</si>
  <si>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</si>
  <si>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</si>
  <si>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</si>
  <si>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</si>
  <si>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</si>
  <si>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</si>
  <si>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</si>
  <si>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</si>
  <si>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</si>
  <si>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</si>
  <si>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</si>
  <si>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</si>
  <si>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</si>
  <si>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</si>
  <si>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</si>
  <si>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</si>
  <si>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</si>
  <si>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</si>
  <si>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</si>
  <si>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</si>
  <si>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</si>
  <si>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</si>
  <si>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</si>
  <si>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</si>
  <si>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</si>
  <si>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</si>
  <si>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</si>
  <si>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</si>
  <si>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</si>
  <si>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</si>
  <si>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</si>
  <si>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</si>
  <si>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</si>
  <si>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</si>
  <si>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</si>
  <si>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</si>
  <si>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</si>
  <si>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</si>
  <si>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</si>
  <si>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</si>
  <si>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</si>
  <si>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</si>
  <si>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</si>
  <si>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</si>
  <si>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</si>
  <si>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</si>
  <si>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</si>
  <si>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</si>
  <si>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</si>
  <si>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</si>
  <si>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</si>
  <si>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</si>
  <si>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</si>
  <si>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</si>
  <si>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</si>
  <si>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</si>
  <si>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</si>
  <si>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</si>
  <si>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</si>
  <si>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</si>
  <si>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</si>
  <si>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</si>
  <si>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</si>
  <si>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</si>
  <si>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</si>
  <si>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</si>
  <si>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</si>
  <si>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</si>
  <si>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</si>
  <si>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</si>
  <si>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</si>
  <si>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</si>
  <si>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</si>
  <si>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</si>
  <si>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</si>
  <si>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</si>
  <si>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</si>
  <si>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</si>
  <si>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</si>
  <si>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</si>
  <si>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</si>
  <si>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</si>
  <si>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</si>
  <si>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</si>
  <si>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</si>
  <si>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</si>
  <si>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</si>
  <si>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</si>
  <si>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</si>
  <si>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</si>
  <si>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</si>
  <si>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</si>
  <si>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</si>
  <si>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</si>
  <si>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</si>
  <si>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</si>
  <si>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</si>
  <si>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</si>
  <si>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</si>
  <si>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</si>
  <si>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</si>
  <si>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</si>
  <si>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</si>
  <si>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</si>
  <si>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</si>
  <si>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</si>
  <si>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</si>
  <si>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</si>
  <si>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</si>
  <si>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</si>
  <si>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</si>
  <si>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</si>
  <si>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</si>
  <si>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</si>
  <si>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</si>
  <si>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</si>
  <si>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</si>
  <si>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</si>
  <si>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</si>
  <si>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</si>
  <si>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</si>
  <si>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</si>
  <si>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</si>
  <si>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</si>
  <si>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</si>
  <si>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</si>
  <si>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</si>
  <si>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</si>
  <si>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</si>
  <si>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</si>
  <si>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</si>
  <si>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</si>
  <si>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</si>
  <si>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</si>
  <si>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</si>
  <si>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</si>
  <si>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</si>
  <si>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</si>
  <si>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</si>
  <si>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</si>
  <si>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</si>
  <si>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</si>
  <si>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</si>
  <si>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</si>
  <si>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</si>
  <si>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</si>
  <si>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</si>
  <si>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</si>
  <si>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</si>
  <si>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</si>
  <si>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</si>
  <si>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</si>
  <si>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</si>
  <si>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</si>
  <si>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</si>
  <si>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</si>
  <si>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</si>
  <si>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</si>
  <si>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</si>
  <si>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</si>
  <si>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</si>
  <si>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</si>
  <si>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</si>
  <si>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</si>
  <si>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</si>
  <si>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</si>
  <si>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</si>
  <si>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</si>
  <si>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</si>
  <si>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</si>
  <si>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</si>
  <si>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</si>
  <si>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</si>
  <si>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</si>
  <si>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</si>
  <si>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</si>
  <si>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</si>
  <si>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</si>
  <si>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</si>
  <si>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</si>
  <si>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</si>
  <si>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</si>
  <si>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</si>
  <si>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</si>
  <si>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</si>
  <si>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</si>
  <si>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</si>
  <si>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</si>
  <si>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</si>
  <si>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</si>
  <si>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</si>
  <si>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</si>
  <si>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</si>
  <si>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</si>
  <si>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</si>
  <si>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</si>
  <si>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</si>
  <si>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</si>
  <si>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</si>
  <si>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</si>
  <si>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</si>
  <si>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</si>
  <si>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</si>
  <si>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</si>
  <si>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</si>
  <si>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</si>
  <si>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</si>
  <si>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</si>
  <si>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</si>
  <si>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</si>
  <si>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</si>
  <si>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</si>
  <si>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</si>
  <si>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</si>
  <si>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</si>
  <si>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</si>
  <si>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</si>
  <si>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</si>
  <si>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</si>
  <si>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</si>
  <si>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</si>
  <si>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</si>
  <si>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</si>
  <si>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</si>
  <si>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</si>
  <si>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</si>
  <si>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</si>
  <si>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</si>
  <si>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</si>
  <si>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</si>
  <si>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</si>
  <si>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</si>
  <si>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</si>
  <si>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</si>
  <si>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</si>
  <si>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</si>
  <si>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</si>
  <si>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</si>
  <si>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</si>
  <si>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</si>
  <si>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</si>
  <si>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</si>
  <si>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</si>
  <si>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</si>
  <si>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</si>
  <si>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</si>
  <si>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</si>
  <si>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</si>
  <si>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</si>
  <si>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</si>
  <si>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</si>
  <si>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</si>
  <si>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</si>
  <si>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</si>
  <si>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</si>
  <si>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</si>
  <si>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</si>
  <si>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</si>
  <si>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</si>
  <si>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</si>
  <si>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</si>
  <si>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</si>
  <si>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</si>
  <si>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</si>
  <si>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</si>
  <si>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</si>
  <si>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</si>
  <si>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</si>
  <si>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</si>
  <si>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</si>
  <si>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</si>
  <si>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</si>
  <si>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</si>
  <si>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</si>
  <si>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</si>
  <si>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</si>
  <si>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</si>
  <si>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</si>
  <si>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</si>
  <si>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</si>
  <si>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</si>
  <si>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</si>
  <si>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</si>
  <si>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</si>
  <si>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</si>
  <si>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</si>
  <si>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</si>
  <si>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</si>
  <si>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q</t>
  </si>
  <si>
    <t>maipo</t>
  </si>
  <si>
    <t xml:space="preserve">PLASO </t>
  </si>
  <si>
    <t xml:space="preserve">DE </t>
  </si>
  <si>
    <t>ENTREGA :</t>
  </si>
  <si>
    <t xml:space="preserve">5 DIAS HABILES </t>
  </si>
  <si>
    <t xml:space="preserve">Tuerca hexagonal 3/4 </t>
  </si>
  <si>
    <t>serviper</t>
  </si>
  <si>
    <t>Tornillo hexagonal con golilla goma 10x 3/4</t>
  </si>
  <si>
    <t>impoplas</t>
  </si>
  <si>
    <t>Union Americana alta presion 75mm a pegar</t>
  </si>
  <si>
    <t>Lija de Madera nº 80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</si>
</sst>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15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174" fontId="50" fillId="33" borderId="23" xfId="0" applyNumberFormat="1" applyFont="1" applyFill="1" applyBorder="1" applyAlignment="1" applyProtection="1">
      <alignment horizontal="center"/>
      <protection locked="0"/>
    </xf>
    <xf numFmtId="174" fontId="50" fillId="33" borderId="34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174" fontId="50" fillId="33" borderId="10" xfId="0" applyNumberFormat="1" applyFont="1" applyFill="1" applyBorder="1" applyAlignment="1" applyProtection="1">
      <alignment horizontal="center"/>
      <protection/>
    </xf>
    <xf numFmtId="174" fontId="50" fillId="33" borderId="14" xfId="0" applyNumberFormat="1" applyFont="1" applyFill="1" applyBorder="1" applyAlignment="1" applyProtection="1">
      <alignment horizontal="center"/>
      <protection/>
    </xf>
    <xf numFmtId="174" fontId="23" fillId="33" borderId="14" xfId="0" applyNumberFormat="1" applyFont="1" applyFill="1" applyBorder="1" applyAlignment="1" applyProtection="1">
      <alignment horizontal="center"/>
      <protection/>
    </xf>
    <xf numFmtId="174" fontId="23" fillId="33" borderId="22" xfId="0" applyNumberFormat="1" applyFont="1" applyFill="1" applyBorder="1" applyAlignment="1" applyProtection="1">
      <alignment horizontal="center"/>
      <protection/>
    </xf>
    <xf numFmtId="174" fontId="50" fillId="33" borderId="35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2">
      <selection activeCell="M14" sqref="M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8.710937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1854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584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0" t="str">
        <f>VLOOKUP(D4,CLIENTES,4,FALSE)</f>
        <v>AV.PDTE.FREI MONTALVA 3899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20">
        <f>VLOOKUP(D4,CLIENTES,5,FALSE)</f>
        <v>0</v>
      </c>
      <c r="G6" s="120"/>
      <c r="H6" s="120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20" t="str">
        <f>VLOOKUP(D4,CLIENTES,6,FALSE)</f>
        <v>CONCHALI</v>
      </c>
      <c r="G7" s="120"/>
      <c r="H7" s="120"/>
      <c r="I7" s="42" t="s">
        <v>26</v>
      </c>
      <c r="J7" s="47" t="str">
        <f>VLOOKUP(D4,CLIENTES,8,FALSE)</f>
        <v>Luis Barriento Nuñez</v>
      </c>
    </row>
    <row r="8" spans="2:12" ht="15.75" thickBot="1">
      <c r="B8" s="118" t="s">
        <v>28</v>
      </c>
      <c r="C8" s="119"/>
      <c r="D8" s="44">
        <f>VLOOKUP(D4,CLIENTES,7,FALSE)</f>
        <v>0</v>
      </c>
      <c r="E8" s="42" t="s">
        <v>11</v>
      </c>
      <c r="F8" s="120">
        <f>VLOOKUP(D4,CLIENTES,12,FALSE)</f>
        <v>0</v>
      </c>
      <c r="G8" s="120"/>
      <c r="H8" s="120"/>
      <c r="I8" s="42" t="s">
        <v>14</v>
      </c>
      <c r="J8" s="48">
        <f ca="1">TODAY()</f>
        <v>41844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86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12" t="s">
        <v>24</v>
      </c>
      <c r="D10" s="113"/>
      <c r="E10" s="114"/>
      <c r="F10" s="53" t="s">
        <v>0</v>
      </c>
      <c r="G10" s="54" t="s">
        <v>23</v>
      </c>
      <c r="H10" s="85" t="s">
        <v>15</v>
      </c>
      <c r="I10" s="54" t="s">
        <v>13</v>
      </c>
      <c r="J10" s="87" t="s">
        <v>2</v>
      </c>
      <c r="K10" s="24" t="s">
        <v>18</v>
      </c>
      <c r="L10" s="24" t="s">
        <v>596</v>
      </c>
      <c r="M10" s="24" t="s">
        <v>598</v>
      </c>
      <c r="N10" s="24" t="s">
        <v>590</v>
      </c>
      <c r="O10" s="24" t="s">
        <v>589</v>
      </c>
      <c r="P10" s="25" t="s">
        <v>16</v>
      </c>
      <c r="Q10" s="24" t="s">
        <v>19</v>
      </c>
      <c r="R10" s="26" t="s">
        <v>20</v>
      </c>
    </row>
    <row r="11" spans="2:18" ht="15">
      <c r="B11" s="83">
        <v>1</v>
      </c>
      <c r="C11" s="115" t="s">
        <v>595</v>
      </c>
      <c r="D11" s="116"/>
      <c r="E11" s="117"/>
      <c r="F11" s="90">
        <v>50</v>
      </c>
      <c r="G11" s="100" t="s">
        <v>23</v>
      </c>
      <c r="H11" s="103">
        <f>R11</f>
        <v>524</v>
      </c>
      <c r="I11" s="98">
        <v>5</v>
      </c>
      <c r="J11" s="91">
        <f aca="true" t="shared" si="0" ref="J11:J18">F11*H11*(1-I11/100)</f>
        <v>24890</v>
      </c>
      <c r="K11" s="27">
        <v>1</v>
      </c>
      <c r="L11" s="28">
        <v>131</v>
      </c>
      <c r="M11" s="28"/>
      <c r="N11" s="76"/>
      <c r="O11" s="28"/>
      <c r="P11" s="29">
        <v>4</v>
      </c>
      <c r="Q11" s="30">
        <f>L11</f>
        <v>131</v>
      </c>
      <c r="R11" s="32">
        <f aca="true" t="shared" si="1" ref="R11:R17">+P11*Q11</f>
        <v>524</v>
      </c>
    </row>
    <row r="12" spans="2:18" ht="15">
      <c r="B12" s="97">
        <v>2</v>
      </c>
      <c r="C12" s="92" t="s">
        <v>597</v>
      </c>
      <c r="D12" s="93"/>
      <c r="E12" s="94"/>
      <c r="F12" s="95">
        <v>200</v>
      </c>
      <c r="G12" s="101" t="s">
        <v>23</v>
      </c>
      <c r="H12" s="104">
        <f aca="true" t="shared" si="2" ref="H12:H17">R12</f>
        <v>39</v>
      </c>
      <c r="I12" s="99">
        <v>5</v>
      </c>
      <c r="J12" s="91">
        <f t="shared" si="0"/>
        <v>7410</v>
      </c>
      <c r="K12" s="27">
        <v>2</v>
      </c>
      <c r="L12" s="28">
        <v>13</v>
      </c>
      <c r="M12" s="28"/>
      <c r="N12" s="77"/>
      <c r="O12" s="28"/>
      <c r="P12" s="29">
        <v>3</v>
      </c>
      <c r="Q12" s="30">
        <f>L12</f>
        <v>13</v>
      </c>
      <c r="R12" s="32">
        <f t="shared" si="1"/>
        <v>39</v>
      </c>
    </row>
    <row r="13" spans="2:18" ht="15">
      <c r="B13" s="97">
        <v>3</v>
      </c>
      <c r="C13" s="92" t="s">
        <v>599</v>
      </c>
      <c r="D13" s="93"/>
      <c r="E13" s="94"/>
      <c r="F13" s="95">
        <v>2</v>
      </c>
      <c r="G13" s="101" t="s">
        <v>23</v>
      </c>
      <c r="H13" s="104">
        <f t="shared" si="2"/>
        <v>15376</v>
      </c>
      <c r="I13" s="99">
        <v>5</v>
      </c>
      <c r="J13" s="91">
        <f t="shared" si="0"/>
        <v>29214.399999999998</v>
      </c>
      <c r="K13" s="27">
        <v>3</v>
      </c>
      <c r="L13" s="28"/>
      <c r="M13" s="28">
        <v>9610</v>
      </c>
      <c r="N13" s="77"/>
      <c r="O13" s="28"/>
      <c r="P13" s="29">
        <v>1.6</v>
      </c>
      <c r="Q13" s="30">
        <f>M13</f>
        <v>9610</v>
      </c>
      <c r="R13" s="32">
        <f t="shared" si="1"/>
        <v>15376</v>
      </c>
    </row>
    <row r="14" spans="2:18" ht="15">
      <c r="B14" s="97">
        <v>4</v>
      </c>
      <c r="C14" s="92" t="s">
        <v>600</v>
      </c>
      <c r="D14" s="93"/>
      <c r="E14" s="94"/>
      <c r="F14" s="95">
        <v>40</v>
      </c>
      <c r="G14" s="101" t="s">
        <v>23</v>
      </c>
      <c r="H14" s="104">
        <f t="shared" si="2"/>
        <v>152</v>
      </c>
      <c r="I14" s="99">
        <v>5</v>
      </c>
      <c r="J14" s="91">
        <f t="shared" si="0"/>
        <v>5776</v>
      </c>
      <c r="K14" s="27">
        <v>4</v>
      </c>
      <c r="L14" s="28"/>
      <c r="M14" s="28"/>
      <c r="N14" s="77">
        <v>95</v>
      </c>
      <c r="O14" s="28"/>
      <c r="P14" s="29">
        <v>1.6</v>
      </c>
      <c r="Q14" s="30">
        <f>N14</f>
        <v>95</v>
      </c>
      <c r="R14" s="32">
        <f t="shared" si="1"/>
        <v>152</v>
      </c>
    </row>
    <row r="15" spans="2:18" ht="15">
      <c r="B15" s="108">
        <v>5</v>
      </c>
      <c r="C15" s="96"/>
      <c r="D15" s="93"/>
      <c r="E15" s="94"/>
      <c r="F15" s="95"/>
      <c r="G15" s="101"/>
      <c r="H15" s="104">
        <f t="shared" si="2"/>
        <v>0</v>
      </c>
      <c r="I15" s="99"/>
      <c r="J15" s="91">
        <f t="shared" si="0"/>
        <v>0</v>
      </c>
      <c r="K15" s="27">
        <v>5</v>
      </c>
      <c r="L15" s="28"/>
      <c r="M15" s="28"/>
      <c r="N15" s="77"/>
      <c r="O15" s="28"/>
      <c r="P15" s="29">
        <v>1.6</v>
      </c>
      <c r="Q15" s="30">
        <f>L15</f>
        <v>0</v>
      </c>
      <c r="R15" s="32">
        <f t="shared" si="1"/>
        <v>0</v>
      </c>
    </row>
    <row r="16" spans="2:18" ht="15">
      <c r="B16" s="108">
        <v>2</v>
      </c>
      <c r="C16" s="96"/>
      <c r="D16" s="93"/>
      <c r="E16" s="94"/>
      <c r="F16" s="95"/>
      <c r="G16" s="101"/>
      <c r="H16" s="104">
        <f t="shared" si="2"/>
        <v>0</v>
      </c>
      <c r="I16" s="99"/>
      <c r="J16" s="91">
        <f t="shared" si="0"/>
        <v>0</v>
      </c>
      <c r="K16" s="27">
        <v>6</v>
      </c>
      <c r="M16" s="28"/>
      <c r="N16" s="77"/>
      <c r="O16" s="28"/>
      <c r="P16" s="29">
        <v>1.6</v>
      </c>
      <c r="Q16" s="30">
        <f>+L16</f>
        <v>0</v>
      </c>
      <c r="R16" s="32">
        <f t="shared" si="1"/>
        <v>0</v>
      </c>
    </row>
    <row r="17" spans="2:18" ht="15">
      <c r="B17" s="108">
        <v>2</v>
      </c>
      <c r="C17" s="122"/>
      <c r="D17" s="123"/>
      <c r="E17" s="124"/>
      <c r="F17" s="82"/>
      <c r="G17" s="102"/>
      <c r="H17" s="104">
        <f t="shared" si="2"/>
        <v>0</v>
      </c>
      <c r="I17" s="99"/>
      <c r="J17" s="91">
        <f t="shared" si="0"/>
        <v>0</v>
      </c>
      <c r="K17" s="27">
        <v>7</v>
      </c>
      <c r="M17" s="28"/>
      <c r="N17" s="77"/>
      <c r="O17" s="28"/>
      <c r="P17" s="29">
        <v>1.6</v>
      </c>
      <c r="Q17" s="30">
        <f>L17</f>
        <v>0</v>
      </c>
      <c r="R17" s="32">
        <f t="shared" si="1"/>
        <v>0</v>
      </c>
    </row>
    <row r="18" spans="2:18" ht="15">
      <c r="B18" s="108">
        <v>8</v>
      </c>
      <c r="C18" s="122"/>
      <c r="D18" s="123"/>
      <c r="E18" s="124"/>
      <c r="F18" s="82"/>
      <c r="G18" s="41"/>
      <c r="H18" s="105"/>
      <c r="I18" s="99"/>
      <c r="J18" s="91">
        <f t="shared" si="0"/>
        <v>0</v>
      </c>
      <c r="K18" s="27"/>
      <c r="M18" s="28"/>
      <c r="N18" s="77"/>
      <c r="O18" s="28"/>
      <c r="P18" s="29">
        <v>1.8</v>
      </c>
      <c r="Q18" s="30">
        <f>+M18</f>
        <v>0</v>
      </c>
      <c r="R18" s="32">
        <f aca="true" t="shared" si="3" ref="R18:R28">Q18*P18</f>
        <v>0</v>
      </c>
    </row>
    <row r="19" spans="2:18" ht="15">
      <c r="B19" s="108">
        <v>9</v>
      </c>
      <c r="C19" s="109"/>
      <c r="D19" s="110"/>
      <c r="E19" s="111"/>
      <c r="F19" s="82"/>
      <c r="G19" s="41"/>
      <c r="H19" s="105"/>
      <c r="I19" s="99"/>
      <c r="J19" s="88"/>
      <c r="K19" s="27"/>
      <c r="L19" s="28"/>
      <c r="M19" s="28"/>
      <c r="N19" s="77"/>
      <c r="O19" s="28"/>
      <c r="P19" s="29">
        <v>1.8</v>
      </c>
      <c r="Q19" s="30">
        <f>+M19</f>
        <v>0</v>
      </c>
      <c r="R19" s="32">
        <f t="shared" si="3"/>
        <v>0</v>
      </c>
    </row>
    <row r="20" spans="2:18" ht="15">
      <c r="B20" s="108">
        <v>10</v>
      </c>
      <c r="C20" s="73"/>
      <c r="D20" s="74"/>
      <c r="E20" s="75"/>
      <c r="F20" s="82"/>
      <c r="G20" s="41"/>
      <c r="H20" s="105"/>
      <c r="I20" s="99"/>
      <c r="J20" s="88"/>
      <c r="K20" s="27"/>
      <c r="L20" s="28"/>
      <c r="M20" s="28"/>
      <c r="N20" s="77"/>
      <c r="O20" s="28"/>
      <c r="P20" s="29">
        <v>1.8</v>
      </c>
      <c r="Q20" s="30">
        <f>+M20</f>
        <v>0</v>
      </c>
      <c r="R20" s="32">
        <f t="shared" si="3"/>
        <v>0</v>
      </c>
    </row>
    <row r="21" spans="2:18" ht="15">
      <c r="B21" s="108">
        <v>11</v>
      </c>
      <c r="C21" s="73"/>
      <c r="D21" s="74"/>
      <c r="E21" s="75"/>
      <c r="F21" s="82"/>
      <c r="G21" s="41"/>
      <c r="H21" s="105"/>
      <c r="I21" s="99"/>
      <c r="J21" s="88"/>
      <c r="K21" s="27"/>
      <c r="L21" s="28"/>
      <c r="M21" s="28"/>
      <c r="N21" s="77"/>
      <c r="O21" s="28"/>
      <c r="P21" s="29">
        <v>1.8</v>
      </c>
      <c r="Q21" s="30">
        <f>+M21</f>
        <v>0</v>
      </c>
      <c r="R21" s="32">
        <f t="shared" si="3"/>
        <v>0</v>
      </c>
    </row>
    <row r="22" spans="2:18" ht="15">
      <c r="B22" s="108">
        <v>12</v>
      </c>
      <c r="C22" s="73"/>
      <c r="D22" s="84"/>
      <c r="E22" s="75"/>
      <c r="F22" s="82"/>
      <c r="G22" s="41"/>
      <c r="H22" s="105"/>
      <c r="I22" s="99"/>
      <c r="J22" s="88"/>
      <c r="K22" s="27"/>
      <c r="L22" s="28"/>
      <c r="M22" s="28"/>
      <c r="N22" s="77"/>
      <c r="O22" s="28"/>
      <c r="P22" s="29">
        <v>1.8</v>
      </c>
      <c r="Q22" s="30">
        <f>+M22</f>
        <v>0</v>
      </c>
      <c r="R22" s="32">
        <f t="shared" si="3"/>
        <v>0</v>
      </c>
    </row>
    <row r="23" spans="2:18" ht="15">
      <c r="B23" s="108">
        <v>13</v>
      </c>
      <c r="C23" s="73"/>
      <c r="D23" s="74"/>
      <c r="E23" s="75"/>
      <c r="F23" s="82"/>
      <c r="G23" s="41"/>
      <c r="H23" s="105"/>
      <c r="I23" s="99"/>
      <c r="J23" s="88"/>
      <c r="K23" s="27"/>
      <c r="L23" s="28"/>
      <c r="M23" s="28"/>
      <c r="N23" s="77">
        <f>2022*(1-0.19)</f>
        <v>1637.8200000000002</v>
      </c>
      <c r="O23" s="28"/>
      <c r="P23" s="29">
        <v>1.8</v>
      </c>
      <c r="Q23" s="30">
        <f>N23</f>
        <v>1637.8200000000002</v>
      </c>
      <c r="R23" s="32">
        <f t="shared" si="3"/>
        <v>2948.0760000000005</v>
      </c>
    </row>
    <row r="24" spans="2:18" ht="15">
      <c r="B24" s="108">
        <v>14</v>
      </c>
      <c r="C24" s="73"/>
      <c r="D24" s="74"/>
      <c r="E24" s="75"/>
      <c r="F24" s="82"/>
      <c r="G24" s="41"/>
      <c r="H24" s="105"/>
      <c r="I24" s="99"/>
      <c r="J24" s="88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3"/>
        <v>23809.140000000003</v>
      </c>
    </row>
    <row r="25" spans="2:18" ht="15">
      <c r="B25" s="97"/>
      <c r="C25" s="73"/>
      <c r="D25" s="74"/>
      <c r="E25" s="75"/>
      <c r="F25" s="82"/>
      <c r="G25" s="41"/>
      <c r="H25" s="105"/>
      <c r="I25" s="99"/>
      <c r="J25" s="88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3"/>
        <v>7500</v>
      </c>
    </row>
    <row r="26" spans="2:18" ht="15">
      <c r="B26" s="97"/>
      <c r="C26" s="73"/>
      <c r="D26" s="84"/>
      <c r="E26" s="75"/>
      <c r="F26" s="82"/>
      <c r="G26" s="41"/>
      <c r="H26" s="105"/>
      <c r="I26" s="99"/>
      <c r="J26" s="88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97"/>
      <c r="C27" s="79"/>
      <c r="D27" s="80"/>
      <c r="E27" s="81"/>
      <c r="F27" s="82"/>
      <c r="G27" s="49"/>
      <c r="H27" s="106"/>
      <c r="I27" s="107"/>
      <c r="J27" s="89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8"/>
      <c r="D28" s="42"/>
      <c r="E28" s="42"/>
      <c r="F28" s="56"/>
      <c r="G28" s="66" t="s">
        <v>3</v>
      </c>
      <c r="H28" s="58"/>
      <c r="I28" s="67"/>
      <c r="J28" s="64">
        <f>SUM(J11:J27)</f>
        <v>67290.4</v>
      </c>
      <c r="R28" s="32">
        <f t="shared" si="3"/>
        <v>0</v>
      </c>
    </row>
    <row r="29" spans="2:10" ht="15">
      <c r="B29" s="57" t="s">
        <v>591</v>
      </c>
      <c r="C29" s="58" t="s">
        <v>592</v>
      </c>
      <c r="D29" s="59" t="s">
        <v>593</v>
      </c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 t="s">
        <v>594</v>
      </c>
      <c r="E30" s="42"/>
      <c r="F30" s="65"/>
      <c r="G30" s="66" t="s">
        <v>4</v>
      </c>
      <c r="H30" s="58"/>
      <c r="I30" s="67"/>
      <c r="J30" s="64">
        <f>J28-J29</f>
        <v>67290.4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12785.176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80075.576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2014-07-07T14:12:40Z</cp:lastPrinted>
  <dcterms:created xsi:type="dcterms:W3CDTF">2013-07-12T05:01:37Z</dcterms:created>
  <dcterms:modified xsi:type="dcterms:W3CDTF">2014-07-24T18:35:57Z</dcterms:modified>
  <cp:category/>
  <cp:version/>
  <cp:contentType/>
  <cp:contentStatus/>
</cp:coreProperties>
</file>