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260" windowWidth="12510" windowHeight="3870"/>
  </bookViews>
  <sheets>
    <sheet name="COTIZACION" sheetId="1" r:id="rId1"/>
    <sheet name="CLIENTES" sheetId="2" r:id="rId2"/>
  </sheets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3" i="1" l="1"/>
  <c r="Q15" i="1" l="1"/>
  <c r="Q14" i="1" l="1"/>
  <c r="Q12" i="1"/>
  <c r="Q11" i="1"/>
  <c r="Q16" i="1" l="1"/>
  <c r="Q17" i="1"/>
  <c r="Q18" i="1"/>
  <c r="Q19" i="1"/>
  <c r="Q20" i="1"/>
  <c r="Q21" i="1"/>
  <c r="Q22" i="1"/>
  <c r="Q23" i="1"/>
  <c r="Q24" i="1"/>
  <c r="Q25" i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<sst xmlns="http://schemas.openxmlformats.org/spreadsheetml/2006/main" count="1012" uniqueCount="691">
  <si>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</si>
  <si>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</si>
  <si>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</si>
  <si>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</si>
  <si>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</si>
  <si>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</si>
  <si>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</si>
  <si>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</si>
  <si>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</si>
  <si>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</si>
  <si>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</si>
  <si>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</si>
  <si>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</si>
  <si>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</si>
  <si>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</si>
  <si>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</si>
  <si>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</si>
  <si>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</si>
  <si>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</si>
  <si>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</si>
  <si>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</si>
  <si>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</si>
  <si>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</si>
  <si>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</si>
  <si>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</si>
  <si>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</si>
  <si>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</si>
  <si>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</si>
  <si>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</si>
  <si>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</si>
  <si>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</si>
  <si>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</si>
  <si>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</si>
  <si>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</si>
  <si>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</si>
  <si>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</si>
  <si>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</si>
  <si>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</si>
  <si>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</si>
  <si>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</si>
  <si>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</si>
  <si>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</si>
  <si>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</si>
  <si>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</si>
  <si>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</si>
  <si>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</si>
  <si>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</si>
  <si>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</si>
  <si>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</si>
  <si>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</si>
  <si>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</si>
  <si>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</si>
  <si>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</si>
  <si>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</si>
  <si>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</si>
  <si>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</si>
  <si>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</si>
  <si>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</si>
  <si>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</si>
  <si>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</si>
  <si>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</si>
  <si>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</si>
  <si>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</si>
  <si>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</si>
  <si>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</si>
  <si>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</si>
  <si>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</si>
  <si>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</si>
  <si>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</si>
  <si>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</si>
  <si>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</si>
  <si>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</si>
  <si>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</si>
  <si>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</si>
  <si>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</si>
  <si>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</si>
  <si>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</si>
  <si>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</si>
  <si>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</si>
  <si>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</si>
  <si>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</si>
  <si>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</si>
  <si>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</si>
  <si>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</si>
  <si>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</si>
  <si>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</si>
  <si>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</si>
  <si>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</si>
  <si>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</si>
  <si>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</si>
  <si>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</si>
  <si>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</si>
  <si>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</si>
  <si>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</si>
  <si>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</si>
  <si>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</si>
  <si>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</si>
  <si>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</si>
  <si>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</si>
  <si>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</si>
  <si>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</si>
  <si>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</si>
  <si>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</si>
  <si>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</si>
  <si>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</si>
  <si>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</si>
  <si>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</si>
  <si>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</si>
  <si>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</si>
  <si>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</si>
  <si>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</si>
  <si>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</si>
  <si>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</si>
  <si>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</si>
  <si>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</si>
  <si>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</si>
  <si>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</si>
  <si>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</si>
  <si>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</si>
  <si>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</si>
  <si>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</si>
  <si>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</si>
  <si>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</si>
  <si>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</si>
  <si>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</si>
  <si>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</si>
  <si>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</si>
  <si>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</si>
  <si>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</si>
  <si>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</si>
  <si>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</si>
  <si>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</si>
  <si>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</si>
  <si>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</si>
  <si>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</si>
  <si>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</si>
  <si>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</si>
  <si>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</si>
  <si>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</si>
  <si>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</si>
  <si>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</si>
  <si>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</si>
  <si>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</si>
  <si>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</si>
  <si>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</si>
  <si>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</si>
  <si>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</si>
  <si>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</si>
  <si>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</si>
  <si>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</si>
  <si>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</si>
  <si>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</si>
  <si>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</si>
  <si>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</si>
  <si>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</si>
  <si>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</si>
  <si>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</si>
  <si>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</si>
  <si>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</si>
  <si>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</si>
  <si>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</si>
  <si>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</si>
  <si>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</si>
  <si>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</si>
  <si>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</si>
  <si>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</si>
  <si>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</si>
  <si>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</si>
  <si>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</si>
  <si>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</si>
  <si>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</si>
  <si>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</si>
  <si>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</si>
  <si>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</si>
  <si>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</si>
  <si>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</si>
  <si>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</si>
  <si>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</si>
  <si>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</si>
  <si>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</si>
  <si>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</si>
  <si>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</si>
  <si>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</si>
  <si>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</si>
  <si>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</si>
  <si>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</si>
  <si>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</si>
  <si>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</si>
  <si>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</si>
  <si>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</si>
  <si>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</si>
  <si>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</si>
  <si>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</si>
  <si>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</si>
  <si>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</si>
  <si>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</si>
  <si>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</si>
  <si>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</si>
  <si>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</si>
  <si>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</si>
  <si>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</si>
  <si>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</si>
  <si>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</si>
  <si>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</si>
  <si>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</si>
  <si>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</si>
  <si>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</si>
  <si>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</si>
  <si>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</si>
  <si>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</si>
  <si>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</si>
  <si>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</si>
  <si>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</si>
  <si>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</si>
  <si>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</si>
  <si>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</si>
  <si>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</si>
  <si>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</si>
  <si>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</si>
  <si>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</si>
  <si>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</si>
  <si>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</si>
  <si>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</si>
  <si>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</si>
  <si>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</si>
  <si>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</si>
  <si>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</si>
  <si>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</si>
  <si>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</si>
  <si>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</si>
  <si>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</si>
  <si>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</si>
  <si>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</si>
  <si>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</si>
  <si>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</si>
  <si>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</si>
  <si>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</si>
  <si>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</si>
  <si>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</si>
  <si>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</si>
  <si>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</si>
  <si>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</si>
  <si>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</si>
  <si>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</si>
  <si>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</si>
  <si>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</si>
  <si>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</si>
  <si>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</si>
  <si>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</si>
  <si>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</si>
  <si>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</si>
  <si>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</si>
  <si>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</si>
  <si>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</si>
  <si>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</si>
  <si>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</si>
  <si>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</si>
  <si>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</si>
  <si>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</si>
  <si>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</si>
  <si>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</si>
  <si>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</si>
  <si>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</si>
  <si>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</si>
  <si>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</si>
  <si>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</si>
  <si>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</si>
  <si>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</si>
  <si>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</si>
  <si>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</si>
  <si>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</si>
  <si>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</si>
  <si>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</si>
  <si>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</si>
  <si>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</si>
  <si>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</si>
  <si>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</si>
  <si>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</si>
  <si>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</si>
  <si>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</si>
  <si>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</si>
  <si>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</si>
  <si>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</si>
  <si>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</si>
  <si>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</si>
  <si>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</si>
  <si>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</si>
  <si>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</si>
  <si>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</si>
  <si>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</si>
  <si>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</si>
  <si>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</si>
  <si>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</si>
  <si>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</si>
  <si>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</si>
  <si>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</si>
  <si>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</si>
  <si>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</si>
  <si>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</si>
  <si>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</si>
  <si>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</si>
  <si>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</si>
  <si>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</si>
  <si>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</si>
  <si>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</si>
  <si>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</si>
  <si>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</si>
  <si>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</si>
  <si>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</si>
  <si>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</si>
  <si>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</si>
  <si>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</si>
  <si>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</si>
  <si>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</si>
  <si>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</si>
  <si>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</si>
  <si>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</si>
  <si>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</si>
  <si>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</si>
  <si>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</si>
  <si>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</si>
  <si>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</si>
  <si>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</si>
  <si>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</si>
  <si>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</si>
  <si>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</si>
  <si>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</si>
  <si>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</si>
  <si>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</si>
  <si>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</si>
  <si>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</si>
  <si>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</si>
  <si>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</si>
  <si>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</si>
  <si>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</si>
  <si>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</si>
  <si>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</si>
  <si>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</si>
  <si>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</si>
  <si>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</si>
  <si>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</si>
  <si>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</si>
  <si>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</si>
  <si>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</si>
  <si>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</si>
  <si>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</si>
  <si>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</si>
  <si>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</si>
  <si>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</si>
  <si>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</si>
  <si>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</si>
  <si>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</si>
  <si>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</si>
  <si>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</si>
  <si>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</si>
  <si>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</si>
  <si>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</si>
  <si>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</si>
  <si>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</si>
  <si>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</si>
  <si>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</si>
  <si>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</si>
  <si>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</si>
  <si>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</si>
  <si>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</si>
  <si>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</si>
  <si>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</si>
  <si>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</si>
  <si>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</si>
  <si>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</si>
  <si>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</si>
  <si>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</si>
  <si>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</si>
  <si>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</si>
  <si>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</si>
  <si>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</si>
  <si>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</si>
  <si>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</si>
  <si>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</si>
  <si>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</si>
  <si>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</si>
  <si>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</si>
  <si>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</si>
  <si>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</si>
  <si>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</si>
  <si>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</si>
  <si>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</si>
  <si>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</si>
  <si>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</si>
  <si>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</si>
  <si>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</si>
  <si>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</si>
  <si>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</si>
  <si>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</si>
  <si>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</si>
  <si>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</si>
  <si>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</si>
  <si>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</si>
  <si>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</si>
  <si>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</si>
  <si>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</si>
  <si>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</si>
  <si>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</si>
  <si>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</si>
  <si>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</si>
  <si>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</si>
  <si>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</si>
  <si>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</si>
  <si>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</si>
  <si>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</si>
  <si>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</si>
  <si>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</si>
  <si>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</si>
  <si>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</si>
  <si>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</si>
  <si>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</si>
  <si>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</si>
  <si>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</si>
  <si>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</si>
  <si>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</si>
  <si>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</si>
  <si>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</si>
  <si>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</si>
  <si>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</si>
  <si>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</si>
  <si>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</si>
  <si>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</si>
  <si>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</si>
  <si>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</si>
  <si>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</si>
  <si>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</si>
  <si>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</si>
  <si>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</si>
  <si>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</si>
  <si>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</si>
  <si>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</si>
  <si>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</si>
  <si>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</si>
  <si>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</si>
  <si>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</si>
  <si>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</si>
  <si>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</si>
  <si>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</si>
  <si>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</si>
  <si>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</si>
  <si>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</si>
  <si>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</si>
  <si>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</si>
  <si>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</si>
  <si>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</si>
  <si>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</si>
  <si>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</si>
  <si>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</si>
  <si>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</si>
  <si>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</si>
  <si>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</si>
  <si>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</si>
  <si>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</si>
  <si>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</si>
  <si>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</si>
  <si>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</si>
  <si>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</si>
  <si>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</si>
  <si>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</si>
  <si>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</si>
  <si>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</si>
  <si>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</si>
  <si>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</si>
  <si>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</si>
  <si>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</si>
  <si>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</si>
  <si>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</si>
  <si>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</si>
  <si>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</si>
  <si>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</si>
  <si>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</si>
  <si>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</si>
  <si>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</si>
  <si>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</si>
  <si>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</si>
  <si>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</si>
  <si>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</si>
  <si>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</si>
  <si>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</si>
  <si>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</si>
  <si>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</si>
  <si>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</si>
  <si>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</si>
  <si>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</si>
  <si>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</si>
  <si>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</si>
  <si>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</si>
  <si>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</si>
  <si>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</si>
  <si>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</si>
  <si>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</si>
  <si>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</si>
  <si>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</si>
  <si>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</si>
  <si>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</si>
  <si>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</si>
  <si>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</si>
  <si>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</si>
  <si>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</si>
  <si>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</si>
  <si>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</si>
  <si>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</si>
  <si>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</si>
  <si>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</si>
  <si>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</si>
  <si>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</si>
  <si>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</si>
  <si>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</si>
  <si>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</si>
  <si>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</si>
  <si>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</si>
  <si>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</si>
  <si>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</si>
  <si>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</si>
  <si>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</si>
  <si>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</si>
  <si>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</si>
  <si>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</si>
  <si>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</si>
  <si>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</si>
  <si>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</si>
  <si>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</si>
  <si>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</si>
  <si>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</si>
  <si>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</si>
  <si>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</si>
  <si>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</si>
  <si>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</si>
  <si>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</si>
  <si>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</si>
  <si>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</si>
  <si>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</si>
  <si>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</si>
  <si>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</si>
  <si>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</si>
  <si>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</si>
  <si>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</si>
  <si>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</si>
  <si>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</si>
  <si>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</si>
  <si>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</si>
  <si>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</si>
  <si>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</si>
  <si>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</si>
  <si>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</si>
  <si>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</si>
  <si>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</si>
  <si>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</si>
  <si>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</si>
  <si>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</si>
  <si>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</si>
  <si>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</si>
  <si>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</si>
  <si>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</si>
  <si>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</si>
  <si>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</si>
  <si>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</si>
  <si>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</si>
  <si>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</si>
  <si>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</si>
  <si>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</si>
  <si>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</si>
  <si>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</si>
  <si>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</si>
  <si>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</si>
  <si>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</si>
  <si>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</si>
  <si>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</si>
  <si>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</si>
  <si>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</si>
  <si>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</si>
  <si>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</si>
  <si>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</si>
  <si>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</si>
  <si>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</si>
  <si>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</si>
  <si>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</si>
  <si>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</si>
  <si>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</si>
  <si>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</si>
  <si>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</si>
  <si>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</si>
  <si>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</si>
  <si>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</si>
  <si>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</si>
  <si>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</si>
  <si>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</si>
  <si>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</si>
  <si>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</si>
  <si>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</si>
  <si>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</si>
  <si>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</si>
  <si>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</si>
  <si>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</si>
  <si>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</si>
  <si>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</si>
  <si>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</si>
  <si>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</si>
  <si>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</si>
  <si>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</si>
  <si>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</si>
  <si>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</si>
  <si>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</si>
  <si>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</si>
  <si>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</si>
  <si>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</si>
  <si>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</si>
  <si>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</si>
  <si>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</si>
  <si>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</si>
  <si>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</si>
  <si>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</si>
  <si>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</si>
  <si>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</si>
  <si>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</si>
  <si>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</si>
  <si>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</si>
  <si>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</si>
  <si>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</si>
  <si>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</si>
  <si>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</si>
  <si>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</si>
  <si>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</si>
  <si>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</si>
  <si>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</si>
  <si>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</si>
  <si>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</si>
  <si>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</si>
  <si>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</si>
  <si>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</si>
  <si>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</si>
  <si>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</si>
  <si>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</si>
  <si>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</si>
  <si>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</si>
  <si>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</si>
  <si>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</si>
  <si>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</si>
  <si>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</si>
  <si>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</si>
  <si>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</si>
  <si>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</si>
  <si>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</si>
  <si>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</si>
  <si>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</si>
  <si>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</si>
  <si>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</si>
  <si>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</si>
  <si>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</si>
  <si>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</si>
  <si>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</si>
  <si>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</si>
  <si>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</si>
  <si>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</si>
  <si>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</si>
  <si>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</si>
  <si>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</si>
  <si>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</si>
  <si>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</si>
  <si>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</si>
  <si>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</si>
  <si>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</si>
  <si>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</si>
  <si>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</si>
  <si>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</si>
  <si>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</si>
  <si>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</si>
  <si>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</si>
  <si>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</si>
  <si>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</si>
  <si>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</si>
  <si>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</si>
  <si>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</si>
  <si>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</si>
  <si>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</si>
  <si>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</si>
  <si>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</si>
  <si>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>VARILLA 70-S6 3/32</t>
  </si>
  <si>
    <t>DISCO DE CORTE 4 1/2 1MM</t>
  </si>
  <si>
    <t>kilos</t>
  </si>
  <si>
    <t>CODO SMS INOX 51 MM</t>
  </si>
  <si>
    <t>ALLEN</t>
  </si>
  <si>
    <t>SAMSAM</t>
  </si>
  <si>
    <t>AYAGON</t>
  </si>
  <si>
    <t>disco de pulir grano 120  115 mm diámetro</t>
  </si>
  <si>
    <t>Filtro tipo Y fierro fundido con malla inox 2"npt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</si>
</sst>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1" fontId="17" fillId="3" borderId="0" xfId="0" applyNumberFormat="1" applyFont="1" applyFill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5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90" zoomScaleNormal="9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1755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566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43" t="str">
        <f>VLOOKUP(D4,CLIENTES,4,FALSE)</f>
        <v>Lago Llanquihue 02925</v>
      </c>
      <c r="F5" s="143"/>
      <c r="G5" s="143"/>
      <c r="H5" s="143"/>
      <c r="I5" s="143"/>
      <c r="J5" s="144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GRASAS COMERCIALES GRASCO S.A</v>
      </c>
      <c r="E6" s="37" t="s">
        <v>7</v>
      </c>
      <c r="F6" s="145" t="str">
        <f>VLOOKUP(D4,CLIENTES,5,FALSE)</f>
        <v>SAN BERNARDO</v>
      </c>
      <c r="G6" s="145"/>
      <c r="H6" s="145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 xml:space="preserve">GRASAS COMERCIALES </v>
      </c>
      <c r="E7" s="37" t="s">
        <v>8</v>
      </c>
      <c r="F7" s="145" t="str">
        <f>VLOOKUP(D4,CLIENTES,6,FALSE)</f>
        <v>STGO</v>
      </c>
      <c r="G7" s="145"/>
      <c r="H7" s="145"/>
      <c r="I7" s="37" t="s">
        <v>25</v>
      </c>
      <c r="J7" s="41" t="str">
        <f>VLOOKUP(D4,CLIENTES,8,FALSE)</f>
        <v>Jose Mateluna</v>
      </c>
      <c r="L7" s="92"/>
    </row>
    <row r="8" spans="2:21" ht="15.75" thickBot="1" x14ac:dyDescent="0.3">
      <c r="B8" s="141" t="s">
        <v>27</v>
      </c>
      <c r="C8" s="142"/>
      <c r="D8" s="114" t="str">
        <f>VLOOKUP(D4,CLIENTES,7,FALSE)</f>
        <v>30 dias</v>
      </c>
      <c r="E8" s="37" t="s">
        <v>11</v>
      </c>
      <c r="F8" s="145" t="str">
        <f>VLOOKUP(D4,CLIENTES,12,FALSE)</f>
        <v>Jaime Guzman</v>
      </c>
      <c r="G8" s="145"/>
      <c r="H8" s="145"/>
      <c r="I8" s="37" t="s">
        <v>14</v>
      </c>
      <c r="J8" s="42">
        <f ca="1">TODAY()</f>
        <v>41813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35" t="s">
        <v>23</v>
      </c>
      <c r="D10" s="136"/>
      <c r="E10" s="137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1" t="s">
        <v>687</v>
      </c>
      <c r="M10" s="108" t="s">
        <v>686</v>
      </c>
      <c r="N10" s="93" t="s">
        <v>688</v>
      </c>
      <c r="O10" s="108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15">
        <v>1</v>
      </c>
      <c r="C11" s="138" t="s">
        <v>682</v>
      </c>
      <c r="D11" s="139"/>
      <c r="E11" s="140"/>
      <c r="F11" s="116">
        <v>5</v>
      </c>
      <c r="G11" s="117" t="s">
        <v>684</v>
      </c>
      <c r="H11" s="118">
        <f t="shared" ref="H11:H28" si="0">VLOOKUP(B11,COTIZADO,8,FALSE)</f>
        <v>7399.5</v>
      </c>
      <c r="I11" s="119">
        <v>0</v>
      </c>
      <c r="J11" s="120">
        <f t="shared" ref="J11:J28" si="1">F11*H11*(1-I11/100)</f>
        <v>36997.5</v>
      </c>
      <c r="K11" s="28">
        <v>1</v>
      </c>
      <c r="L11" s="128">
        <v>4933</v>
      </c>
      <c r="M11" s="101"/>
      <c r="O11" s="101"/>
      <c r="P11" s="103">
        <v>1.5</v>
      </c>
      <c r="Q11" s="104">
        <f>L11</f>
        <v>4933</v>
      </c>
      <c r="R11" s="105">
        <f>Q11*P11</f>
        <v>7399.5</v>
      </c>
    </row>
    <row r="12" spans="2:21" ht="15" customHeight="1" x14ac:dyDescent="0.25">
      <c r="B12" s="127">
        <v>2</v>
      </c>
      <c r="C12" s="129" t="s">
        <v>683</v>
      </c>
      <c r="D12" s="130"/>
      <c r="E12" s="131"/>
      <c r="F12" s="52">
        <v>25</v>
      </c>
      <c r="G12" s="53" t="s">
        <v>22</v>
      </c>
      <c r="H12" s="124">
        <f t="shared" si="0"/>
        <v>1080</v>
      </c>
      <c r="I12" s="125">
        <v>0</v>
      </c>
      <c r="J12" s="126">
        <f t="shared" si="1"/>
        <v>27000</v>
      </c>
      <c r="K12" s="28">
        <v>2</v>
      </c>
      <c r="L12" s="128">
        <v>720</v>
      </c>
      <c r="M12" s="101"/>
      <c r="N12" s="101"/>
      <c r="P12" s="103">
        <v>1.5</v>
      </c>
      <c r="Q12" s="104">
        <f>L12</f>
        <v>720</v>
      </c>
      <c r="R12" s="105">
        <f t="shared" ref="R12:R28" si="2">Q12*P12</f>
        <v>1080</v>
      </c>
    </row>
    <row r="13" spans="2:21" ht="15" customHeight="1" x14ac:dyDescent="0.25">
      <c r="B13" s="127">
        <v>3</v>
      </c>
      <c r="C13" s="132" t="s">
        <v>690</v>
      </c>
      <c r="D13" s="133"/>
      <c r="E13" s="134"/>
      <c r="F13" s="90">
        <v>1</v>
      </c>
      <c r="G13" s="91" t="s">
        <v>22</v>
      </c>
      <c r="H13" s="124">
        <f>R13</f>
        <v>123897</v>
      </c>
      <c r="I13" s="125">
        <v>0</v>
      </c>
      <c r="J13" s="126">
        <f t="shared" si="1"/>
        <v>123897</v>
      </c>
      <c r="K13" s="28">
        <v>3</v>
      </c>
      <c r="L13" s="92"/>
      <c r="N13" s="128">
        <v>82598</v>
      </c>
      <c r="O13" s="101">
        <v>107700</v>
      </c>
      <c r="P13" s="103">
        <v>1.5</v>
      </c>
      <c r="Q13" s="104">
        <f>N13</f>
        <v>82598</v>
      </c>
      <c r="R13" s="105">
        <f t="shared" si="2"/>
        <v>123897</v>
      </c>
    </row>
    <row r="14" spans="2:21" x14ac:dyDescent="0.25">
      <c r="B14" s="127">
        <v>4</v>
      </c>
      <c r="C14" s="129" t="s">
        <v>685</v>
      </c>
      <c r="D14" s="130"/>
      <c r="E14" s="131"/>
      <c r="F14" s="52">
        <v>4</v>
      </c>
      <c r="G14" s="53" t="s">
        <v>22</v>
      </c>
      <c r="H14" s="124">
        <f>R14</f>
        <v>3712.5</v>
      </c>
      <c r="I14" s="125">
        <v>0</v>
      </c>
      <c r="J14" s="126">
        <f t="shared" si="1"/>
        <v>14850</v>
      </c>
      <c r="K14" s="28">
        <v>4</v>
      </c>
      <c r="L14" s="101"/>
      <c r="M14" s="128">
        <v>2475</v>
      </c>
      <c r="N14" s="101"/>
      <c r="P14" s="103">
        <v>1.5</v>
      </c>
      <c r="Q14" s="104">
        <f>M14</f>
        <v>2475</v>
      </c>
      <c r="R14" s="105">
        <f t="shared" si="2"/>
        <v>3712.5</v>
      </c>
    </row>
    <row r="15" spans="2:21" s="20" customFormat="1" x14ac:dyDescent="0.25">
      <c r="B15" s="127">
        <v>5</v>
      </c>
      <c r="C15" s="129" t="s">
        <v>689</v>
      </c>
      <c r="D15" s="130"/>
      <c r="E15" s="131"/>
      <c r="F15" s="52">
        <v>2</v>
      </c>
      <c r="G15" s="53" t="s">
        <v>22</v>
      </c>
      <c r="H15" s="124">
        <f>R15</f>
        <v>1020</v>
      </c>
      <c r="I15" s="125">
        <v>0</v>
      </c>
      <c r="J15" s="126">
        <f t="shared" si="1"/>
        <v>2040</v>
      </c>
      <c r="K15" s="89">
        <v>5</v>
      </c>
      <c r="L15" s="101"/>
      <c r="M15" s="101"/>
      <c r="N15" s="101"/>
      <c r="O15" s="128">
        <v>680</v>
      </c>
      <c r="P15" s="103">
        <v>1.5</v>
      </c>
      <c r="Q15" s="104">
        <f>O15</f>
        <v>680</v>
      </c>
      <c r="R15" s="107">
        <f t="shared" si="2"/>
        <v>1020</v>
      </c>
    </row>
    <row r="16" spans="2:21" x14ac:dyDescent="0.25">
      <c r="B16" s="95">
        <v>6</v>
      </c>
      <c r="C16" s="129"/>
      <c r="D16" s="130"/>
      <c r="E16" s="131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ref="Q16:Q25" si="3">N16</f>
        <v>0</v>
      </c>
      <c r="R16" s="105">
        <f t="shared" si="2"/>
        <v>0</v>
      </c>
    </row>
    <row r="17" spans="2:18" x14ac:dyDescent="0.25">
      <c r="B17" s="95">
        <v>7</v>
      </c>
      <c r="C17" s="129"/>
      <c r="D17" s="130"/>
      <c r="E17" s="131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0"/>
      <c r="P17" s="103">
        <v>1.5</v>
      </c>
      <c r="Q17" s="104">
        <f t="shared" si="3"/>
        <v>0</v>
      </c>
      <c r="R17" s="105">
        <f t="shared" si="2"/>
        <v>0</v>
      </c>
    </row>
    <row r="18" spans="2:18" s="20" customFormat="1" x14ac:dyDescent="0.25">
      <c r="B18" s="95">
        <v>8</v>
      </c>
      <c r="C18" s="132"/>
      <c r="D18" s="133"/>
      <c r="E18" s="134"/>
      <c r="F18" s="90"/>
      <c r="G18" s="91"/>
      <c r="H18" s="121">
        <f>R18</f>
        <v>0</v>
      </c>
      <c r="I18" s="122">
        <v>0</v>
      </c>
      <c r="J18" s="123">
        <f>F18*H18*(1-I18/100)</f>
        <v>0</v>
      </c>
      <c r="K18" s="89">
        <v>8</v>
      </c>
      <c r="L18" s="112"/>
      <c r="M18" s="101"/>
      <c r="N18" s="101"/>
      <c r="O18" s="101"/>
      <c r="P18" s="103">
        <v>1.5</v>
      </c>
      <c r="Q18" s="104">
        <f t="shared" si="3"/>
        <v>0</v>
      </c>
      <c r="R18" s="107">
        <f t="shared" si="2"/>
        <v>0</v>
      </c>
    </row>
    <row r="19" spans="2:18" x14ac:dyDescent="0.25">
      <c r="B19" s="95">
        <v>9</v>
      </c>
      <c r="C19" s="129"/>
      <c r="D19" s="130"/>
      <c r="E19" s="131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3"/>
      <c r="M19" s="101"/>
      <c r="N19" s="101"/>
      <c r="O19" s="101"/>
      <c r="P19" s="103">
        <v>1.5</v>
      </c>
      <c r="Q19" s="104">
        <f t="shared" si="3"/>
        <v>0</v>
      </c>
      <c r="R19" s="105">
        <f t="shared" si="2"/>
        <v>0</v>
      </c>
    </row>
    <row r="20" spans="2:18" x14ac:dyDescent="0.25">
      <c r="B20" s="95">
        <v>10</v>
      </c>
      <c r="C20" s="129"/>
      <c r="D20" s="130"/>
      <c r="E20" s="131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3"/>
        <v>0</v>
      </c>
      <c r="R20" s="105">
        <f t="shared" si="2"/>
        <v>0</v>
      </c>
    </row>
    <row r="21" spans="2:18" x14ac:dyDescent="0.25">
      <c r="B21" s="95">
        <v>11</v>
      </c>
      <c r="C21" s="129"/>
      <c r="D21" s="130"/>
      <c r="E21" s="131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3"/>
        <v>0</v>
      </c>
      <c r="R21" s="105">
        <f t="shared" si="2"/>
        <v>0</v>
      </c>
    </row>
    <row r="22" spans="2:18" x14ac:dyDescent="0.25">
      <c r="B22" s="95">
        <v>12</v>
      </c>
      <c r="C22" s="129"/>
      <c r="D22" s="130"/>
      <c r="E22" s="131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9"/>
      <c r="O22" s="109"/>
      <c r="P22" s="103">
        <v>1.5</v>
      </c>
      <c r="Q22" s="104">
        <f t="shared" si="3"/>
        <v>0</v>
      </c>
      <c r="R22" s="105">
        <f t="shared" si="2"/>
        <v>0</v>
      </c>
    </row>
    <row r="23" spans="2:18" x14ac:dyDescent="0.25">
      <c r="B23" s="95">
        <v>13</v>
      </c>
      <c r="C23" s="129"/>
      <c r="D23" s="130"/>
      <c r="E23" s="131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9"/>
      <c r="O23" s="109"/>
      <c r="P23" s="103">
        <v>1.5</v>
      </c>
      <c r="Q23" s="104">
        <f t="shared" si="3"/>
        <v>0</v>
      </c>
      <c r="R23" s="105">
        <f t="shared" si="2"/>
        <v>0</v>
      </c>
    </row>
    <row r="24" spans="2:18" x14ac:dyDescent="0.25">
      <c r="B24" s="95">
        <v>14</v>
      </c>
      <c r="C24" s="129"/>
      <c r="D24" s="130"/>
      <c r="E24" s="131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9"/>
      <c r="O24" s="109"/>
      <c r="P24" s="103">
        <v>1.5</v>
      </c>
      <c r="Q24" s="104">
        <f t="shared" si="3"/>
        <v>0</v>
      </c>
      <c r="R24" s="105">
        <f t="shared" si="2"/>
        <v>0</v>
      </c>
    </row>
    <row r="25" spans="2:18" x14ac:dyDescent="0.25">
      <c r="B25" s="95">
        <v>15</v>
      </c>
      <c r="C25" s="129"/>
      <c r="D25" s="130"/>
      <c r="E25" s="131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9"/>
      <c r="O25" s="109"/>
      <c r="P25" s="103">
        <v>1.5</v>
      </c>
      <c r="Q25" s="104">
        <f t="shared" si="3"/>
        <v>0</v>
      </c>
      <c r="R25" s="105">
        <f t="shared" si="2"/>
        <v>0</v>
      </c>
    </row>
    <row r="26" spans="2:18" x14ac:dyDescent="0.25">
      <c r="B26" s="95">
        <v>16</v>
      </c>
      <c r="C26" s="129"/>
      <c r="D26" s="130"/>
      <c r="E26" s="131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9"/>
      <c r="O26" s="109"/>
      <c r="P26" s="103">
        <v>1.5</v>
      </c>
      <c r="Q26" s="104">
        <f t="shared" ref="Q26:Q28" si="4">L26</f>
        <v>0</v>
      </c>
      <c r="R26" s="105">
        <f t="shared" si="2"/>
        <v>0</v>
      </c>
    </row>
    <row r="27" spans="2:18" x14ac:dyDescent="0.25">
      <c r="B27" s="95">
        <v>17</v>
      </c>
      <c r="C27" s="129"/>
      <c r="D27" s="130"/>
      <c r="E27" s="131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9"/>
      <c r="O27" s="109"/>
      <c r="P27" s="103">
        <v>1.5</v>
      </c>
      <c r="Q27" s="104">
        <f t="shared" si="4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9"/>
      <c r="O28" s="109"/>
      <c r="P28" s="103">
        <v>1.5</v>
      </c>
      <c r="Q28" s="104">
        <f t="shared" si="4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204784.5</v>
      </c>
      <c r="M29" s="101"/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204784.5</v>
      </c>
      <c r="M31" s="101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38909.055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243693.55499999999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107" sqref="B10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hidden="1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hidden="1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hidden="1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hidden="1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hidden="1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hidden="1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hidden="1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hidden="1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hidden="1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hidden="1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hidden="1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hidden="1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hidden="1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hidden="1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hidden="1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hidden="1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hidden="1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hidden="1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hidden="1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hidden="1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hidden="1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hidden="1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hidden="1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hidden="1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hidden="1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hidden="1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hidden="1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hidden="1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hidden="1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hidden="1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hidden="1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hidden="1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hidden="1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hidden="1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hidden="1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hidden="1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hidden="1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hidden="1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hidden="1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hidden="1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hidden="1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hidden="1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hidden="1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hidden="1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hidden="1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hidden="1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hidden="1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hidden="1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hidden="1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hidden="1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hidden="1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hidden="1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hidden="1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hidden="1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hidden="1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hidden="1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hidden="1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hidden="1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hidden="1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hidden="1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hidden="1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hidden="1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hidden="1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hidden="1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hidden="1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hidden="1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hidden="1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hidden="1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hidden="1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hidden="1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hidden="1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hidden="1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hidden="1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hidden="1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hidden="1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hidden="1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hidden="1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hidden="1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hidden="1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hidden="1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hidden="1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hidden="1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hidden="1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hidden="1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hidden="1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hidden="1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hidden="1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hidden="1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hidden="1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hidden="1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hidden="1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hidden="1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hidden="1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hidden="1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hidden="1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hidden="1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hidden="1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hidden="1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hidden="1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hidden="1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hidden="1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hidden="1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hidden="1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hidden="1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hidden="1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hidden="1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hidden="1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hidden="1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hidden="1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hidden="1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hidden="1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hidden="1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hidden="1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hidden="1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hidden="1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hidden="1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hidden="1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hidden="1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hidden="1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hidden="1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hidden="1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hidden="1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hidden="1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hidden="1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hidden="1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hidden="1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hidden="1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hidden="1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hidden="1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hidden="1" x14ac:dyDescent="0.25">
      <c r="A134">
        <v>134</v>
      </c>
      <c r="B134" s="30" t="s">
        <v>679</v>
      </c>
      <c r="C134" t="s">
        <v>680</v>
      </c>
      <c r="G134" t="s">
        <v>32</v>
      </c>
      <c r="H134" t="s">
        <v>564</v>
      </c>
      <c r="I134" t="s">
        <v>681</v>
      </c>
    </row>
    <row r="135" spans="1:13" hidden="1" x14ac:dyDescent="0.25">
      <c r="A135">
        <v>135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GRASAS COMERCIALES GRASCO S.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2014-06-19T15:44:57Z</cp:lastPrinted>
  <dcterms:created xsi:type="dcterms:W3CDTF">2013-07-12T05:01:37Z</dcterms:created>
  <dcterms:modified xsi:type="dcterms:W3CDTF">2014-06-23T21:43:35Z</dcterms:modified>
</cp:coreProperties>
</file>