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1020" windowWidth="12510" windowHeight="411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8" i="1" l="1"/>
  <c r="Q15" i="1"/>
  <c r="Q14" i="1"/>
  <c r="Q16" i="1"/>
  <c r="Q17" i="1"/>
  <c r="Q19" i="1"/>
  <c r="Q20" i="1"/>
  <c r="Q21" i="1"/>
  <c r="Q13" i="1" l="1"/>
  <c r="Q12" i="1" l="1"/>
  <c r="Q11" i="1" l="1"/>
  <c r="Q22" i="1" l="1"/>
  <c r="Q23" i="1"/>
  <c r="Q24" i="1"/>
  <c r="Q25" i="1" l="1"/>
  <c r="Q26" i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<sst xmlns="http://schemas.openxmlformats.org/spreadsheetml/2006/main" count="1011" uniqueCount="687">
  <si>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</si>
  <si>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</si>
  <si>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</si>
  <si>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</si>
  <si>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</si>
  <si>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</si>
  <si>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</si>
  <si>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</si>
  <si>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</si>
  <si>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</si>
  <si>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</si>
  <si>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</si>
  <si>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</si>
  <si>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</si>
  <si>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</si>
  <si>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</si>
  <si>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</si>
  <si>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</si>
  <si>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</si>
  <si>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</si>
  <si>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</si>
  <si>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</si>
  <si>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</si>
  <si>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</si>
  <si>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</si>
  <si>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</si>
  <si>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</si>
  <si>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</si>
  <si>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</si>
  <si>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</si>
  <si>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</si>
  <si>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</si>
  <si>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</si>
  <si>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</si>
  <si>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</si>
  <si>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</si>
  <si>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</si>
  <si>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</si>
  <si>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</si>
  <si>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</si>
  <si>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</si>
  <si>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</si>
  <si>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</si>
  <si>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</si>
  <si>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</si>
  <si>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</si>
  <si>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</si>
  <si>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</si>
  <si>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</si>
  <si>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</si>
  <si>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</si>
  <si>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</si>
  <si>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</si>
  <si>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</si>
  <si>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</si>
  <si>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</si>
  <si>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</si>
  <si>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</si>
  <si>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</si>
  <si>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</si>
  <si>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</si>
  <si>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</si>
  <si>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</si>
  <si>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</si>
  <si>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</si>
  <si>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</si>
  <si>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</si>
  <si>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</si>
  <si>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</si>
  <si>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</si>
  <si>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</si>
  <si>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</si>
  <si>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</si>
  <si>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</si>
  <si>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</si>
  <si>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</si>
  <si>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</si>
  <si>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</si>
  <si>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</si>
  <si>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</si>
  <si>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</si>
  <si>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</si>
  <si>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</si>
  <si>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</si>
  <si>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</si>
  <si>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</si>
  <si>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</si>
  <si>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</si>
  <si>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</si>
  <si>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</si>
  <si>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</si>
  <si>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</si>
  <si>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</si>
  <si>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</si>
  <si>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</si>
  <si>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</si>
  <si>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</si>
  <si>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</si>
  <si>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</si>
  <si>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</si>
  <si>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</si>
  <si>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</si>
  <si>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</si>
  <si>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</si>
  <si>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</si>
  <si>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</si>
  <si>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</si>
  <si>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</si>
  <si>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</si>
  <si>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</si>
  <si>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</si>
  <si>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</si>
  <si>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</si>
  <si>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</si>
  <si>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</si>
  <si>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</si>
  <si>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</si>
  <si>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</si>
  <si>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</si>
  <si>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</si>
  <si>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</si>
  <si>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</si>
  <si>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</si>
  <si>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</si>
  <si>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</si>
  <si>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</si>
  <si>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</si>
  <si>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</si>
  <si>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</si>
  <si>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</si>
  <si>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</si>
  <si>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</si>
  <si>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</si>
  <si>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</si>
  <si>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</si>
  <si>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</si>
  <si>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</si>
  <si>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</si>
  <si>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</si>
  <si>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</si>
  <si>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</si>
  <si>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</si>
  <si>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</si>
  <si>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</si>
  <si>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</si>
  <si>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</si>
  <si>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</si>
  <si>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</si>
  <si>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</si>
  <si>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</si>
  <si>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</si>
  <si>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</si>
  <si>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</si>
  <si>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</si>
  <si>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</si>
  <si>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</si>
  <si>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</si>
  <si>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</si>
  <si>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</si>
  <si>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</si>
  <si>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</si>
  <si>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</si>
  <si>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</si>
  <si>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</si>
  <si>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</si>
  <si>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</si>
  <si>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</si>
  <si>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</si>
  <si>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</si>
  <si>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</si>
  <si>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</si>
  <si>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</si>
  <si>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</si>
  <si>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</si>
  <si>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</si>
  <si>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</si>
  <si>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</si>
  <si>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</si>
  <si>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</si>
  <si>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</si>
  <si>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</si>
  <si>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</si>
  <si>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</si>
  <si>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</si>
  <si>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</si>
  <si>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</si>
  <si>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</si>
  <si>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</si>
  <si>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</si>
  <si>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</si>
  <si>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</si>
  <si>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</si>
  <si>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</si>
  <si>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</si>
  <si>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</si>
  <si>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</si>
  <si>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</si>
  <si>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</si>
  <si>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</si>
  <si>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</si>
  <si>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</si>
  <si>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</si>
  <si>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</si>
  <si>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</si>
  <si>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</si>
  <si>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</si>
  <si>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</si>
  <si>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</si>
  <si>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</si>
  <si>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</si>
  <si>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</si>
  <si>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</si>
  <si>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</si>
  <si>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</si>
  <si>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</si>
  <si>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</si>
  <si>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</si>
  <si>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</si>
  <si>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</si>
  <si>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</si>
  <si>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</si>
  <si>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</si>
  <si>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</si>
  <si>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</si>
  <si>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</si>
  <si>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</si>
  <si>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</si>
  <si>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</si>
  <si>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</si>
  <si>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</si>
  <si>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</si>
  <si>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</si>
  <si>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</si>
  <si>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</si>
  <si>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</si>
  <si>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</si>
  <si>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</si>
  <si>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</si>
  <si>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</si>
  <si>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</si>
  <si>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</si>
  <si>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</si>
  <si>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</si>
  <si>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</si>
  <si>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</si>
  <si>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</si>
  <si>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</si>
  <si>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</si>
  <si>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</si>
  <si>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</si>
  <si>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</si>
  <si>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</si>
  <si>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</si>
  <si>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</si>
  <si>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</si>
  <si>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</si>
  <si>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</si>
  <si>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</si>
  <si>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</si>
  <si>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</si>
  <si>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</si>
  <si>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</si>
  <si>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</si>
  <si>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</si>
  <si>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</si>
  <si>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</si>
  <si>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</si>
  <si>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</si>
  <si>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</si>
  <si>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</si>
  <si>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</si>
  <si>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</si>
  <si>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</si>
  <si>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</si>
  <si>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</si>
  <si>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</si>
  <si>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</si>
  <si>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</si>
  <si>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</si>
  <si>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</si>
  <si>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</si>
  <si>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</si>
  <si>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</si>
  <si>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</si>
  <si>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</si>
  <si>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</si>
  <si>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</si>
  <si>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</si>
  <si>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</si>
  <si>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</si>
  <si>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</si>
  <si>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</si>
  <si>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</si>
  <si>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</si>
  <si>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</si>
  <si>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</si>
  <si>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</si>
  <si>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</si>
  <si>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</si>
  <si>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</si>
  <si>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</si>
  <si>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</si>
  <si>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</si>
  <si>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</si>
  <si>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</si>
  <si>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</si>
  <si>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</si>
  <si>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</si>
  <si>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</si>
  <si>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</si>
  <si>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</si>
  <si>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</si>
  <si>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</si>
  <si>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</si>
  <si>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</si>
  <si>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</si>
  <si>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</si>
  <si>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</si>
  <si>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</si>
  <si>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</si>
  <si>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</si>
  <si>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</si>
  <si>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</si>
  <si>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</si>
  <si>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</si>
  <si>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</si>
  <si>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</si>
  <si>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</si>
  <si>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</si>
  <si>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</si>
  <si>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</si>
  <si>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</si>
  <si>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</si>
  <si>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</si>
  <si>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</si>
  <si>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</si>
  <si>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</si>
  <si>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</si>
  <si>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</si>
  <si>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</si>
  <si>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</si>
  <si>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</si>
  <si>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</si>
  <si>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</si>
  <si>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</si>
  <si>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</si>
  <si>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</si>
  <si>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</si>
  <si>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</si>
  <si>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</si>
  <si>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</si>
  <si>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</si>
  <si>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</si>
  <si>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</si>
  <si>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</si>
  <si>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</si>
  <si>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</si>
  <si>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</si>
  <si>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</si>
  <si>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</si>
  <si>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</si>
  <si>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</si>
  <si>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</si>
  <si>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</si>
  <si>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</si>
  <si>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</si>
  <si>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</si>
  <si>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</si>
  <si>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</si>
  <si>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</si>
  <si>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</si>
  <si>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</si>
  <si>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</si>
  <si>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</si>
  <si>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</si>
  <si>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</si>
  <si>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</si>
  <si>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</si>
  <si>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</si>
  <si>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</si>
  <si>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</si>
  <si>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</si>
  <si>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</si>
  <si>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</si>
  <si>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</si>
  <si>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</si>
  <si>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</si>
  <si>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</si>
  <si>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</si>
  <si>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</si>
  <si>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</si>
  <si>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</si>
  <si>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</si>
  <si>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</si>
  <si>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</si>
  <si>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</si>
  <si>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</si>
  <si>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</si>
  <si>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</si>
  <si>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</si>
  <si>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</si>
  <si>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</si>
  <si>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</si>
  <si>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</si>
  <si>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</si>
  <si>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</si>
  <si>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</si>
  <si>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</si>
  <si>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</si>
  <si>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</si>
  <si>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</si>
  <si>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</si>
  <si>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</si>
  <si>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</si>
  <si>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</si>
  <si>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</si>
  <si>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</si>
  <si>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</si>
  <si>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</si>
  <si>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</si>
  <si>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</si>
  <si>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</si>
  <si>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</si>
  <si>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</si>
  <si>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</si>
  <si>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</si>
  <si>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</si>
  <si>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</si>
  <si>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</si>
  <si>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</si>
  <si>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</si>
  <si>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</si>
  <si>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</si>
  <si>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</si>
  <si>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</si>
  <si>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</si>
  <si>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</si>
  <si>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</si>
  <si>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</si>
  <si>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</si>
  <si>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</si>
  <si>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</si>
  <si>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</si>
  <si>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</si>
  <si>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</si>
  <si>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</si>
  <si>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</si>
  <si>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</si>
  <si>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</si>
  <si>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</si>
  <si>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</si>
  <si>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</si>
  <si>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</si>
  <si>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</si>
  <si>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</si>
  <si>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</si>
  <si>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</si>
  <si>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</si>
  <si>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</si>
  <si>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</si>
  <si>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</si>
  <si>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</si>
  <si>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</si>
  <si>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</si>
  <si>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</si>
  <si>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</si>
  <si>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</si>
  <si>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</si>
  <si>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</si>
  <si>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</si>
  <si>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</si>
  <si>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</si>
  <si>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</si>
  <si>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</si>
  <si>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</si>
  <si>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</si>
  <si>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</si>
  <si>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</si>
  <si>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</si>
  <si>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</si>
  <si>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</si>
  <si>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</si>
  <si>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</si>
  <si>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</si>
  <si>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</si>
  <si>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</si>
  <si>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</si>
  <si>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</si>
  <si>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</si>
  <si>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</si>
  <si>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</si>
  <si>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</si>
  <si>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</si>
  <si>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</si>
  <si>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</si>
  <si>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</si>
  <si>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</si>
  <si>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</si>
  <si>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</si>
  <si>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</si>
  <si>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</si>
  <si>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</si>
  <si>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</si>
  <si>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</si>
  <si>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</si>
  <si>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</si>
  <si>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</si>
  <si>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</si>
  <si>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</si>
  <si>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</si>
  <si>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</si>
  <si>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</si>
  <si>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</si>
  <si>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</si>
  <si>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</si>
  <si>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</si>
  <si>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</si>
  <si>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</si>
  <si>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</si>
  <si>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</si>
  <si>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</si>
  <si>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</si>
  <si>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</si>
  <si>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</si>
  <si>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</si>
  <si>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</si>
  <si>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</si>
  <si>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</si>
  <si>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</si>
  <si>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</si>
  <si>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</si>
  <si>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</si>
  <si>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</si>
  <si>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</si>
  <si>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</si>
  <si>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</si>
  <si>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</si>
  <si>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</si>
  <si>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</si>
  <si>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</si>
  <si>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</si>
  <si>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</si>
  <si>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</si>
  <si>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</si>
  <si>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</si>
  <si>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</si>
  <si>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</si>
  <si>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</si>
  <si>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</si>
  <si>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</si>
  <si>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</si>
  <si>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</si>
  <si>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</si>
  <si>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</si>
  <si>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</si>
  <si>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</si>
  <si>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</si>
  <si>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</si>
  <si>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</si>
  <si>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</si>
  <si>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</si>
  <si>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</si>
  <si>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</si>
  <si>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</si>
  <si>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</si>
  <si>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</si>
  <si>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</si>
  <si>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</si>
  <si>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</si>
  <si>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</si>
  <si>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</si>
  <si>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</si>
  <si>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</si>
  <si>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</si>
  <si>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</si>
  <si>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</si>
  <si>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</si>
  <si>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</si>
  <si>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</si>
  <si>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</si>
  <si>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</si>
  <si>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</si>
  <si>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</si>
  <si>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</si>
  <si>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</si>
  <si>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</si>
  <si>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</si>
  <si>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</si>
  <si>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</si>
  <si>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</si>
  <si>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</si>
  <si>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</si>
  <si>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</si>
  <si>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</si>
  <si>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</si>
  <si>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</si>
  <si>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</si>
  <si>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</si>
  <si>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</si>
  <si>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</si>
  <si>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</si>
  <si>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</si>
  <si>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</si>
  <si>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</si>
  <si>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</si>
  <si>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</si>
  <si>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</si>
  <si>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</si>
  <si>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</si>
  <si>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</si>
  <si>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</si>
  <si>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</si>
  <si>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</si>
  <si>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</si>
  <si>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</si>
  <si>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</si>
  <si>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</si>
  <si>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</si>
  <si>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</si>
  <si>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</si>
  <si>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</si>
  <si>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</si>
  <si>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</si>
  <si>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</si>
  <si>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</si>
  <si>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</si>
  <si>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</si>
  <si>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</si>
  <si>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</si>
  <si>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</si>
  <si>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</si>
  <si>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</si>
  <si>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</si>
  <si>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</si>
  <si>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</si>
  <si>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</si>
  <si>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</si>
  <si>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</si>
  <si>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</si>
  <si>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</si>
  <si>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</si>
  <si>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</si>
  <si>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</si>
  <si>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</si>
  <si>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</si>
  <si>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</si>
  <si>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</si>
  <si>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</si>
  <si>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</si>
  <si>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</si>
  <si>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</si>
  <si>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</si>
  <si>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</si>
  <si>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</si>
  <si>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</si>
  <si>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</si>
  <si>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</si>
  <si>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</si>
  <si>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</si>
  <si>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</si>
  <si>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</si>
  <si>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</si>
  <si>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</si>
  <si>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</si>
  <si>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</si>
  <si>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</si>
  <si>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</si>
  <si>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</si>
  <si>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</si>
  <si>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</si>
  <si>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</si>
  <si>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</si>
  <si>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</si>
  <si>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</si>
  <si>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</si>
  <si>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</si>
  <si>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</si>
  <si>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</si>
  <si>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</si>
  <si>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CODO 90º GALV NPT 150 1/2 CH</t>
  </si>
  <si>
    <t xml:space="preserve">TEE GALV. NPT 150 1/2" </t>
  </si>
  <si>
    <t>UNION.A A/BR GALV NPT 150 1/2</t>
  </si>
  <si>
    <t xml:space="preserve">NIPLE A-53 GALV.NPT SCH40 1/2 x 2" </t>
  </si>
  <si>
    <t>COPLA GALV 150 NPT 1/2"</t>
  </si>
  <si>
    <t>ayagon</t>
  </si>
  <si>
    <t>CAÑERÍA A-53 GALV. NPT SCH40 1/2 x 6Mtrs</t>
  </si>
  <si>
    <t>TEFLON 1/2" ALTA DENCIDAD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</si>
</sst>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 wrapText="1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0" borderId="18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69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B1" zoomScale="110" zoomScaleNormal="110" workbookViewId="0">
      <selection activeCell="J3" sqref="J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1698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607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8" t="str">
        <f>VLOOKUP(D4,CLIENTES,4,FALSE)</f>
        <v>San José 0815</v>
      </c>
      <c r="F5" s="138"/>
      <c r="G5" s="138"/>
      <c r="H5" s="138"/>
      <c r="I5" s="138"/>
      <c r="J5" s="139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VULCO S.A.</v>
      </c>
      <c r="E6" s="37" t="s">
        <v>7</v>
      </c>
      <c r="F6" s="140" t="str">
        <f>VLOOKUP(D4,CLIENTES,5,FALSE)</f>
        <v>SAN BERNARDO</v>
      </c>
      <c r="G6" s="140"/>
      <c r="H6" s="140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>
        <f>VLOOKUP(D4,CLIENTES,3,FALSE)</f>
        <v>0</v>
      </c>
      <c r="E7" s="37" t="s">
        <v>8</v>
      </c>
      <c r="F7" s="140" t="str">
        <f>VLOOKUP(D4,CLIENTES,6,FALSE)</f>
        <v>STGO</v>
      </c>
      <c r="G7" s="140"/>
      <c r="H7" s="140"/>
      <c r="I7" s="37" t="s">
        <v>25</v>
      </c>
      <c r="J7" s="41" t="str">
        <f>VLOOKUP(D4,CLIENTES,8,FALSE)</f>
        <v>Eduardo Fernandez</v>
      </c>
      <c r="L7" s="92"/>
    </row>
    <row r="8" spans="2:21" ht="15.75" thickBot="1" x14ac:dyDescent="0.3">
      <c r="B8" s="136" t="s">
        <v>27</v>
      </c>
      <c r="C8" s="137"/>
      <c r="D8" s="39" t="str">
        <f>VLOOKUP(D4,CLIENTES,7,FALSE)</f>
        <v>30 dias</v>
      </c>
      <c r="E8" s="37" t="s">
        <v>11</v>
      </c>
      <c r="F8" s="140" t="str">
        <f>VLOOKUP(D4,CLIENTES,12,FALSE)</f>
        <v>Jaime Guzman</v>
      </c>
      <c r="G8" s="140"/>
      <c r="H8" s="140"/>
      <c r="I8" s="37" t="s">
        <v>14</v>
      </c>
      <c r="J8" s="42">
        <f ca="1">TODAY()</f>
        <v>41782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M9" s="92">
        <v>3880</v>
      </c>
      <c r="P9" s="21"/>
      <c r="Q9" s="22"/>
      <c r="R9" s="23" t="s">
        <v>21</v>
      </c>
    </row>
    <row r="10" spans="2:21" ht="15.75" thickBot="1" x14ac:dyDescent="0.3">
      <c r="B10" s="47" t="s">
        <v>1</v>
      </c>
      <c r="C10" s="130" t="s">
        <v>23</v>
      </c>
      <c r="D10" s="131"/>
      <c r="E10" s="132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684</v>
      </c>
      <c r="M10" s="114"/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33" t="s">
        <v>679</v>
      </c>
      <c r="D11" s="134"/>
      <c r="E11" s="135"/>
      <c r="F11" s="109">
        <v>10</v>
      </c>
      <c r="G11" s="110" t="s">
        <v>22</v>
      </c>
      <c r="H11" s="111">
        <f t="shared" ref="H11:H28" si="0">VLOOKUP(B11,COTIZADO,8,FALSE)</f>
        <v>457.5</v>
      </c>
      <c r="I11" s="112">
        <v>0</v>
      </c>
      <c r="J11" s="113">
        <f t="shared" ref="J11:J28" si="1">F11*H11*(1-I11/100)</f>
        <v>4575</v>
      </c>
      <c r="K11" s="28">
        <v>1</v>
      </c>
      <c r="L11" s="101">
        <v>305</v>
      </c>
      <c r="M11" s="93">
        <v>359</v>
      </c>
      <c r="N11" s="101"/>
      <c r="O11" s="101"/>
      <c r="P11" s="103">
        <v>1.5</v>
      </c>
      <c r="Q11" s="104">
        <f>L11</f>
        <v>305</v>
      </c>
      <c r="R11" s="105">
        <f>Q11*P11</f>
        <v>457.5</v>
      </c>
    </row>
    <row r="12" spans="2:21" ht="15" customHeight="1" x14ac:dyDescent="0.25">
      <c r="B12" s="120">
        <v>2</v>
      </c>
      <c r="C12" s="124" t="s">
        <v>680</v>
      </c>
      <c r="D12" s="125"/>
      <c r="E12" s="126"/>
      <c r="F12" s="52">
        <v>1</v>
      </c>
      <c r="G12" s="53" t="s">
        <v>22</v>
      </c>
      <c r="H12" s="121">
        <f t="shared" si="0"/>
        <v>526.5</v>
      </c>
      <c r="I12" s="122">
        <v>0</v>
      </c>
      <c r="J12" s="123">
        <f t="shared" si="1"/>
        <v>526.5</v>
      </c>
      <c r="K12" s="28">
        <v>2</v>
      </c>
      <c r="L12" s="101">
        <v>351</v>
      </c>
      <c r="M12" s="93"/>
      <c r="N12" s="101"/>
      <c r="O12" s="101"/>
      <c r="P12" s="103">
        <v>1.5</v>
      </c>
      <c r="Q12" s="104">
        <f>L12</f>
        <v>351</v>
      </c>
      <c r="R12" s="105">
        <f t="shared" ref="R12:R28" si="2">Q12*P12</f>
        <v>526.5</v>
      </c>
    </row>
    <row r="13" spans="2:21" ht="15" customHeight="1" x14ac:dyDescent="0.25">
      <c r="B13" s="120">
        <v>3</v>
      </c>
      <c r="C13" s="127" t="s">
        <v>685</v>
      </c>
      <c r="D13" s="128"/>
      <c r="E13" s="129"/>
      <c r="F13" s="90">
        <v>3</v>
      </c>
      <c r="G13" s="91" t="s">
        <v>22</v>
      </c>
      <c r="H13" s="121">
        <f>R13</f>
        <v>8856</v>
      </c>
      <c r="I13" s="122">
        <v>0</v>
      </c>
      <c r="J13" s="123">
        <f t="shared" si="1"/>
        <v>26568</v>
      </c>
      <c r="K13" s="28">
        <v>3</v>
      </c>
      <c r="L13" s="101">
        <v>5904</v>
      </c>
      <c r="N13" s="101"/>
      <c r="O13" s="101"/>
      <c r="P13" s="103">
        <v>1.5</v>
      </c>
      <c r="Q13" s="104">
        <f>L13</f>
        <v>5904</v>
      </c>
      <c r="R13" s="105">
        <f t="shared" si="2"/>
        <v>8856</v>
      </c>
    </row>
    <row r="14" spans="2:21" x14ac:dyDescent="0.25">
      <c r="B14" s="120">
        <v>4</v>
      </c>
      <c r="C14" s="124" t="s">
        <v>681</v>
      </c>
      <c r="D14" s="125"/>
      <c r="E14" s="126"/>
      <c r="F14" s="52">
        <v>2</v>
      </c>
      <c r="G14" s="53" t="s">
        <v>22</v>
      </c>
      <c r="H14" s="121">
        <f>R14</f>
        <v>2908</v>
      </c>
      <c r="I14" s="122">
        <v>0</v>
      </c>
      <c r="J14" s="123">
        <f t="shared" si="1"/>
        <v>5816</v>
      </c>
      <c r="K14" s="28">
        <v>4</v>
      </c>
      <c r="L14" s="101">
        <v>1253</v>
      </c>
      <c r="M14" s="93">
        <v>2908</v>
      </c>
      <c r="N14" s="101"/>
      <c r="O14" s="101"/>
      <c r="P14" s="103">
        <v>1</v>
      </c>
      <c r="Q14" s="104">
        <f>M14</f>
        <v>2908</v>
      </c>
      <c r="R14" s="105">
        <f t="shared" si="2"/>
        <v>2908</v>
      </c>
    </row>
    <row r="15" spans="2:21" s="20" customFormat="1" x14ac:dyDescent="0.25">
      <c r="B15" s="120">
        <v>5</v>
      </c>
      <c r="C15" s="124" t="s">
        <v>682</v>
      </c>
      <c r="D15" s="125"/>
      <c r="E15" s="126"/>
      <c r="F15" s="52">
        <v>3</v>
      </c>
      <c r="G15" s="53" t="s">
        <v>22</v>
      </c>
      <c r="H15" s="121">
        <f>R15</f>
        <v>469.5</v>
      </c>
      <c r="I15" s="122">
        <v>0</v>
      </c>
      <c r="J15" s="123">
        <f t="shared" si="1"/>
        <v>1408.5</v>
      </c>
      <c r="K15" s="89">
        <v>5</v>
      </c>
      <c r="L15" s="101">
        <v>687</v>
      </c>
      <c r="M15" s="101">
        <v>313</v>
      </c>
      <c r="N15" s="101"/>
      <c r="O15" s="101"/>
      <c r="P15" s="103">
        <v>1.5</v>
      </c>
      <c r="Q15" s="104">
        <f>M15</f>
        <v>313</v>
      </c>
      <c r="R15" s="107">
        <f t="shared" si="2"/>
        <v>469.5</v>
      </c>
    </row>
    <row r="16" spans="2:21" x14ac:dyDescent="0.25">
      <c r="B16" s="120">
        <v>6</v>
      </c>
      <c r="C16" s="124" t="s">
        <v>683</v>
      </c>
      <c r="D16" s="125"/>
      <c r="E16" s="126"/>
      <c r="F16" s="52">
        <v>4</v>
      </c>
      <c r="G16" s="53" t="s">
        <v>22</v>
      </c>
      <c r="H16" s="121">
        <f t="shared" si="0"/>
        <v>375</v>
      </c>
      <c r="I16" s="122">
        <v>0</v>
      </c>
      <c r="J16" s="123">
        <f t="shared" si="1"/>
        <v>1500</v>
      </c>
      <c r="K16" s="28">
        <v>6</v>
      </c>
      <c r="L16" s="101">
        <v>250</v>
      </c>
      <c r="M16" s="101"/>
      <c r="N16" s="101"/>
      <c r="O16" s="101"/>
      <c r="P16" s="103">
        <v>1.5</v>
      </c>
      <c r="Q16" s="104">
        <f t="shared" ref="Q14:Q21" si="3">L16</f>
        <v>250</v>
      </c>
      <c r="R16" s="105">
        <f t="shared" si="2"/>
        <v>375</v>
      </c>
    </row>
    <row r="17" spans="2:18" x14ac:dyDescent="0.25">
      <c r="B17" s="120">
        <v>7</v>
      </c>
      <c r="C17" s="124" t="s">
        <v>685</v>
      </c>
      <c r="D17" s="125"/>
      <c r="E17" s="126"/>
      <c r="F17" s="52">
        <v>2</v>
      </c>
      <c r="G17" s="53" t="s">
        <v>22</v>
      </c>
      <c r="H17" s="121">
        <f>R17</f>
        <v>8856</v>
      </c>
      <c r="I17" s="122">
        <v>0</v>
      </c>
      <c r="J17" s="123">
        <f t="shared" si="1"/>
        <v>17712</v>
      </c>
      <c r="K17" s="28">
        <v>7</v>
      </c>
      <c r="L17" s="102">
        <v>5904</v>
      </c>
      <c r="M17" s="101"/>
      <c r="N17" s="101"/>
      <c r="O17" s="116"/>
      <c r="P17" s="103">
        <v>1.5</v>
      </c>
      <c r="Q17" s="104">
        <f t="shared" si="3"/>
        <v>5904</v>
      </c>
      <c r="R17" s="105">
        <f t="shared" si="2"/>
        <v>8856</v>
      </c>
    </row>
    <row r="18" spans="2:18" s="20" customFormat="1" x14ac:dyDescent="0.25">
      <c r="B18" s="120">
        <v>8</v>
      </c>
      <c r="C18" s="127" t="s">
        <v>686</v>
      </c>
      <c r="D18" s="128"/>
      <c r="E18" s="129"/>
      <c r="F18" s="90">
        <v>3</v>
      </c>
      <c r="G18" s="91" t="s">
        <v>22</v>
      </c>
      <c r="H18" s="141">
        <f>R18</f>
        <v>791</v>
      </c>
      <c r="I18" s="142">
        <v>0</v>
      </c>
      <c r="J18" s="143">
        <f>F18*H18*(1-I18/100)</f>
        <v>2373</v>
      </c>
      <c r="K18" s="89">
        <v>8</v>
      </c>
      <c r="L18" s="118"/>
      <c r="M18" s="101">
        <v>791</v>
      </c>
      <c r="N18" s="101"/>
      <c r="O18" s="101"/>
      <c r="P18" s="103">
        <v>1</v>
      </c>
      <c r="Q18" s="104">
        <f>M18</f>
        <v>791</v>
      </c>
      <c r="R18" s="107">
        <f t="shared" si="2"/>
        <v>791</v>
      </c>
    </row>
    <row r="19" spans="2:18" x14ac:dyDescent="0.25">
      <c r="B19" s="95">
        <v>9</v>
      </c>
      <c r="C19" s="124"/>
      <c r="D19" s="125"/>
      <c r="E19" s="126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19"/>
      <c r="M19" s="101"/>
      <c r="N19" s="101"/>
      <c r="O19" s="101"/>
      <c r="P19" s="103">
        <v>1.5</v>
      </c>
      <c r="Q19" s="104">
        <f t="shared" si="3"/>
        <v>0</v>
      </c>
      <c r="R19" s="105">
        <f t="shared" si="2"/>
        <v>0</v>
      </c>
    </row>
    <row r="20" spans="2:18" x14ac:dyDescent="0.25">
      <c r="B20" s="95">
        <v>10</v>
      </c>
      <c r="C20" s="124"/>
      <c r="D20" s="125"/>
      <c r="E20" s="126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3"/>
        <v>0</v>
      </c>
      <c r="R20" s="105">
        <f t="shared" si="2"/>
        <v>0</v>
      </c>
    </row>
    <row r="21" spans="2:18" x14ac:dyDescent="0.25">
      <c r="B21" s="95">
        <v>11</v>
      </c>
      <c r="C21" s="124"/>
      <c r="D21" s="125"/>
      <c r="E21" s="126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3"/>
        <v>0</v>
      </c>
      <c r="R21" s="105">
        <f t="shared" si="2"/>
        <v>0</v>
      </c>
    </row>
    <row r="22" spans="2:18" x14ac:dyDescent="0.25">
      <c r="B22" s="95">
        <v>12</v>
      </c>
      <c r="C22" s="124"/>
      <c r="D22" s="125"/>
      <c r="E22" s="126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15"/>
      <c r="O22" s="115"/>
      <c r="P22" s="103">
        <v>1.5</v>
      </c>
      <c r="Q22" s="104">
        <f t="shared" ref="Q22:Q24" si="4">L22</f>
        <v>0</v>
      </c>
      <c r="R22" s="105">
        <f t="shared" si="2"/>
        <v>0</v>
      </c>
    </row>
    <row r="23" spans="2:18" x14ac:dyDescent="0.25">
      <c r="B23" s="95">
        <v>13</v>
      </c>
      <c r="C23" s="124"/>
      <c r="D23" s="125"/>
      <c r="E23" s="126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15"/>
      <c r="O23" s="115"/>
      <c r="P23" s="103">
        <v>1.5</v>
      </c>
      <c r="Q23" s="104">
        <f t="shared" si="4"/>
        <v>0</v>
      </c>
      <c r="R23" s="105">
        <f t="shared" si="2"/>
        <v>0</v>
      </c>
    </row>
    <row r="24" spans="2:18" x14ac:dyDescent="0.25">
      <c r="B24" s="95">
        <v>14</v>
      </c>
      <c r="C24" s="124"/>
      <c r="D24" s="125"/>
      <c r="E24" s="126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15"/>
      <c r="O24" s="115"/>
      <c r="P24" s="103">
        <v>1.5</v>
      </c>
      <c r="Q24" s="104">
        <f t="shared" si="4"/>
        <v>0</v>
      </c>
      <c r="R24" s="105">
        <f t="shared" si="2"/>
        <v>0</v>
      </c>
    </row>
    <row r="25" spans="2:18" x14ac:dyDescent="0.25">
      <c r="B25" s="95">
        <v>15</v>
      </c>
      <c r="C25" s="124"/>
      <c r="D25" s="125"/>
      <c r="E25" s="126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15"/>
      <c r="O25" s="115"/>
      <c r="P25" s="103">
        <v>1.5</v>
      </c>
      <c r="Q25" s="104">
        <f t="shared" ref="Q25:Q28" si="5">L25</f>
        <v>0</v>
      </c>
      <c r="R25" s="105">
        <f t="shared" si="2"/>
        <v>0</v>
      </c>
    </row>
    <row r="26" spans="2:18" x14ac:dyDescent="0.25">
      <c r="B26" s="95">
        <v>16</v>
      </c>
      <c r="C26" s="124"/>
      <c r="D26" s="125"/>
      <c r="E26" s="126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15"/>
      <c r="O26" s="115"/>
      <c r="P26" s="103">
        <v>1.5</v>
      </c>
      <c r="Q26" s="104">
        <f t="shared" si="5"/>
        <v>0</v>
      </c>
      <c r="R26" s="105">
        <f t="shared" si="2"/>
        <v>0</v>
      </c>
    </row>
    <row r="27" spans="2:18" x14ac:dyDescent="0.25">
      <c r="B27" s="95">
        <v>17</v>
      </c>
      <c r="C27" s="124"/>
      <c r="D27" s="125"/>
      <c r="E27" s="126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15"/>
      <c r="O27" s="115"/>
      <c r="P27" s="103">
        <v>1.5</v>
      </c>
      <c r="Q27" s="104">
        <f t="shared" si="5"/>
        <v>0</v>
      </c>
      <c r="R27" s="105">
        <f t="shared" si="2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15"/>
      <c r="O28" s="115"/>
      <c r="P28" s="103">
        <v>1.5</v>
      </c>
      <c r="Q28" s="104">
        <f t="shared" si="5"/>
        <v>0</v>
      </c>
      <c r="R28" s="105">
        <f t="shared" si="2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60479</v>
      </c>
      <c r="M29" s="101"/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60479</v>
      </c>
      <c r="M31" s="101"/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11491.01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71970.009999999995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="85" zoomScaleNormal="85" workbookViewId="0">
      <pane ySplit="1" topLeftCell="A104" activePane="bottomLeft" state="frozen"/>
      <selection activeCell="B1" sqref="B1"/>
      <selection pane="bottomLeft" activeCell="B114" sqref="B11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x14ac:dyDescent="0.25">
      <c r="A134">
        <v>134</v>
      </c>
    </row>
    <row r="135" spans="1:13" x14ac:dyDescent="0.25">
      <c r="A135">
        <v>135</v>
      </c>
    </row>
    <row r="136" spans="1:13" x14ac:dyDescent="0.25">
      <c r="A136">
        <v>136</v>
      </c>
    </row>
    <row r="137" spans="1:13" x14ac:dyDescent="0.25">
      <c r="A137">
        <v>137</v>
      </c>
    </row>
    <row r="138" spans="1:13" x14ac:dyDescent="0.25">
      <c r="A138">
        <v>138</v>
      </c>
    </row>
    <row r="139" spans="1:13" x14ac:dyDescent="0.25">
      <c r="A139">
        <v>139</v>
      </c>
    </row>
    <row r="140" spans="1:13" x14ac:dyDescent="0.25">
      <c r="A140">
        <v>140</v>
      </c>
    </row>
    <row r="141" spans="1:13" x14ac:dyDescent="0.25">
      <c r="A141">
        <v>141</v>
      </c>
    </row>
    <row r="142" spans="1:13" x14ac:dyDescent="0.25">
      <c r="A142">
        <v>142</v>
      </c>
    </row>
    <row r="143" spans="1:13" x14ac:dyDescent="0.25">
      <c r="A143">
        <v>143</v>
      </c>
    </row>
    <row r="144" spans="1:13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2014-05-22T19:18:06Z</cp:lastPrinted>
  <dcterms:created xsi:type="dcterms:W3CDTF">2013-07-12T05:01:37Z</dcterms:created>
  <dcterms:modified xsi:type="dcterms:W3CDTF">2014-05-23T13:15:59Z</dcterms:modified>
</cp:coreProperties>
</file>