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<sst xmlns="http://schemas.openxmlformats.org/spreadsheetml/2006/main" count="827" uniqueCount="598">
  <si>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</si>
  <si>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</si>
  <si>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</si>
  <si>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</si>
  <si>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</si>
  <si>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</si>
  <si>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</si>
  <si>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</si>
  <si>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</si>
  <si>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</si>
  <si>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</si>
  <si>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</si>
  <si>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</si>
  <si>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</si>
  <si>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</si>
  <si>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</si>
  <si>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</si>
  <si>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</si>
  <si>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</si>
  <si>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</si>
  <si>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</si>
  <si>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</si>
  <si>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</si>
  <si>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</si>
  <si>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</si>
  <si>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</si>
  <si>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</si>
  <si>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</si>
  <si>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</si>
  <si>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</si>
  <si>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</si>
  <si>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</si>
  <si>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</si>
  <si>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</si>
  <si>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</si>
  <si>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</si>
  <si>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</si>
  <si>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</si>
  <si>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</si>
  <si>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</si>
  <si>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</si>
  <si>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</si>
  <si>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</si>
  <si>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</si>
  <si>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</si>
  <si>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</si>
  <si>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</si>
  <si>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</si>
  <si>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</si>
  <si>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</si>
  <si>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</si>
  <si>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</si>
  <si>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</si>
  <si>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</si>
  <si>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</si>
  <si>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</si>
  <si>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</si>
  <si>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</si>
  <si>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</si>
  <si>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</si>
  <si>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</si>
  <si>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</si>
  <si>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</si>
  <si>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</si>
  <si>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</si>
  <si>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</si>
  <si>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</si>
  <si>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</si>
  <si>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</si>
  <si>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</si>
  <si>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</si>
  <si>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</si>
  <si>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</si>
  <si>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</si>
  <si>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</si>
  <si>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</si>
  <si>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</si>
  <si>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</si>
  <si>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</si>
  <si>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</si>
  <si>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</si>
  <si>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</si>
  <si>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</si>
  <si>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</si>
  <si>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</si>
  <si>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</si>
  <si>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</si>
  <si>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</si>
  <si>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</si>
  <si>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</si>
  <si>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</si>
  <si>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</si>
  <si>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</si>
  <si>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</si>
  <si>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</si>
  <si>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</si>
  <si>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</si>
  <si>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</si>
  <si>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</si>
  <si>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</si>
  <si>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</si>
  <si>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</si>
  <si>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</si>
  <si>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</si>
  <si>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</si>
  <si>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</si>
  <si>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</si>
  <si>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</si>
  <si>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</si>
  <si>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</si>
  <si>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</si>
  <si>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</si>
  <si>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</si>
  <si>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</si>
  <si>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</si>
  <si>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</si>
  <si>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</si>
  <si>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</si>
  <si>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</si>
  <si>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</si>
  <si>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</si>
  <si>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</si>
  <si>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</si>
  <si>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</si>
  <si>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</si>
  <si>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</si>
  <si>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</si>
  <si>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</si>
  <si>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</si>
  <si>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</si>
  <si>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</si>
  <si>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</si>
  <si>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</si>
  <si>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</si>
  <si>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</si>
  <si>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</si>
  <si>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</si>
  <si>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</si>
  <si>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</si>
  <si>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</si>
  <si>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</si>
  <si>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</si>
  <si>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</si>
  <si>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</si>
  <si>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</si>
  <si>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</si>
  <si>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</si>
  <si>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</si>
  <si>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</si>
  <si>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</si>
  <si>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</si>
  <si>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</si>
  <si>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</si>
  <si>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</si>
  <si>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</si>
  <si>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</si>
  <si>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</si>
  <si>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</si>
  <si>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</si>
  <si>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</si>
  <si>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</si>
  <si>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</si>
  <si>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</si>
  <si>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</si>
  <si>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</si>
  <si>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</si>
  <si>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</si>
  <si>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</si>
  <si>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</si>
  <si>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</si>
  <si>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</si>
  <si>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</si>
  <si>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</si>
  <si>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</si>
  <si>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</si>
  <si>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</si>
  <si>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</si>
  <si>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</si>
  <si>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</si>
  <si>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</si>
  <si>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</si>
  <si>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</si>
  <si>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</si>
  <si>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</si>
  <si>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</si>
  <si>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</si>
  <si>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</si>
  <si>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</si>
  <si>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</si>
  <si>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</si>
  <si>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</si>
  <si>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</si>
  <si>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</si>
  <si>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</si>
  <si>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</si>
  <si>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</si>
  <si>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</si>
  <si>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</si>
  <si>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</si>
  <si>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</si>
  <si>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</si>
  <si>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</si>
  <si>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</si>
  <si>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</si>
  <si>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</si>
  <si>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</si>
  <si>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</si>
  <si>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</si>
  <si>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</si>
  <si>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</si>
  <si>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</si>
  <si>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</si>
  <si>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</si>
  <si>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</si>
  <si>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</si>
  <si>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</si>
  <si>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</si>
  <si>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</si>
  <si>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</si>
  <si>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</si>
  <si>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</si>
  <si>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</si>
  <si>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</si>
  <si>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</si>
  <si>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</si>
  <si>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</si>
  <si>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</si>
  <si>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</si>
  <si>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</si>
  <si>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</si>
  <si>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</si>
  <si>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</si>
  <si>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</si>
  <si>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</si>
  <si>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</si>
  <si>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</si>
  <si>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</si>
  <si>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</si>
  <si>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</si>
  <si>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</si>
  <si>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</si>
  <si>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</si>
  <si>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</si>
  <si>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</si>
  <si>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</si>
  <si>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</si>
  <si>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</si>
  <si>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</si>
  <si>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</si>
  <si>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</si>
  <si>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</si>
  <si>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</si>
  <si>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</si>
  <si>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</si>
  <si>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</si>
  <si>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</si>
  <si>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</si>
  <si>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</si>
  <si>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</si>
  <si>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</si>
  <si>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</si>
  <si>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</si>
  <si>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</si>
  <si>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</si>
  <si>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</si>
  <si>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</si>
  <si>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</si>
  <si>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</si>
  <si>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</si>
  <si>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</si>
  <si>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</si>
  <si>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</si>
  <si>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</si>
  <si>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</si>
  <si>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</si>
  <si>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</si>
  <si>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</si>
  <si>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</si>
  <si>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</si>
  <si>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</si>
  <si>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</si>
  <si>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</si>
  <si>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</si>
  <si>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</si>
  <si>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</si>
  <si>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</si>
  <si>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</si>
  <si>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</si>
  <si>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</si>
  <si>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</si>
  <si>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</si>
  <si>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</si>
  <si>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</si>
  <si>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</si>
  <si>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</si>
  <si>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</si>
  <si>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</si>
  <si>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</si>
  <si>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</si>
  <si>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</si>
  <si>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</si>
  <si>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</si>
  <si>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</si>
  <si>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</si>
  <si>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</si>
  <si>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</si>
  <si>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</si>
  <si>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</si>
  <si>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</si>
  <si>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</si>
  <si>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</si>
  <si>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</si>
  <si>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</si>
  <si>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</si>
  <si>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</si>
  <si>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</si>
  <si>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</si>
  <si>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</si>
  <si>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</si>
  <si>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</si>
  <si>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</si>
  <si>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</si>
  <si>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</si>
  <si>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</si>
  <si>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</si>
  <si>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</si>
  <si>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</si>
  <si>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</si>
  <si>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</si>
  <si>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</si>
  <si>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</si>
  <si>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</si>
  <si>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</si>
  <si>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</si>
  <si>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</si>
  <si>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</si>
  <si>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</si>
  <si>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</si>
  <si>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</si>
  <si>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</si>
  <si>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</si>
  <si>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</si>
  <si>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</si>
  <si>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</si>
  <si>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</si>
  <si>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</si>
  <si>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</si>
  <si>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</si>
  <si>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</si>
  <si>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</si>
  <si>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</si>
  <si>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</si>
  <si>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</si>
  <si>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</si>
  <si>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</si>
  <si>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</si>
  <si>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</si>
  <si>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</si>
  <si>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</si>
  <si>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</si>
  <si>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</si>
  <si>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</si>
  <si>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</si>
  <si>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</si>
  <si>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</si>
  <si>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</si>
  <si>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</si>
  <si>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</si>
  <si>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</si>
  <si>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</si>
  <si>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</si>
  <si>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</si>
  <si>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</si>
  <si>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</si>
  <si>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</si>
  <si>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</si>
  <si>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</si>
  <si>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</si>
  <si>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</si>
  <si>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</si>
  <si>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</si>
  <si>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</si>
  <si>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</si>
  <si>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</si>
  <si>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</si>
  <si>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</si>
  <si>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</si>
  <si>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</si>
  <si>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</si>
  <si>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</si>
  <si>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</si>
  <si>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</si>
  <si>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</si>
  <si>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</si>
  <si>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</si>
  <si>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</si>
  <si>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</si>
  <si>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</si>
  <si>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</si>
  <si>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</si>
  <si>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</si>
  <si>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</si>
  <si>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</si>
  <si>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</si>
  <si>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</si>
  <si>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</si>
  <si>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</si>
  <si>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</si>
  <si>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</si>
  <si>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</si>
  <si>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</si>
  <si>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</si>
  <si>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</si>
  <si>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</si>
  <si>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</si>
  <si>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</si>
  <si>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</si>
  <si>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</si>
  <si>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</si>
  <si>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</si>
  <si>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</si>
  <si>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</si>
  <si>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</si>
  <si>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</si>
  <si>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</si>
  <si>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</si>
  <si>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</si>
  <si>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</si>
  <si>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</si>
  <si>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</si>
  <si>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</si>
  <si>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</si>
  <si>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</si>
  <si>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</si>
  <si>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</si>
  <si>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</si>
  <si>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</si>
  <si>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</si>
  <si>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</si>
  <si>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</si>
  <si>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</si>
  <si>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</si>
  <si>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</si>
  <si>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</si>
  <si>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</si>
  <si>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</si>
  <si>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</si>
  <si>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</si>
  <si>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</si>
  <si>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</si>
  <si>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</si>
  <si>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</si>
  <si>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</si>
  <si>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</si>
  <si>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</si>
  <si>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</si>
  <si>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</si>
  <si>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</si>
  <si>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</si>
  <si>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</si>
  <si>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</si>
  <si>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</si>
  <si>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</si>
  <si>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</si>
  <si>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</si>
  <si>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</si>
  <si>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</si>
  <si>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</si>
  <si>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</si>
  <si>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</si>
  <si>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</si>
  <si>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</si>
  <si>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</si>
  <si>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</si>
  <si>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</si>
  <si>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</si>
  <si>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</si>
  <si>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</si>
  <si>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</si>
  <si>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</si>
  <si>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</si>
  <si>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</si>
  <si>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</si>
  <si>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</si>
  <si>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</si>
  <si>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</si>
  <si>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</si>
  <si>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</si>
  <si>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</si>
  <si>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</si>
  <si>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</si>
  <si>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</si>
  <si>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</si>
  <si>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</si>
  <si>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</si>
  <si>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</si>
  <si>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</si>
  <si>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</si>
  <si>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</si>
  <si>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</si>
  <si>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</si>
  <si>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</si>
  <si>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</si>
  <si>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</si>
  <si>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</si>
  <si>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</si>
  <si>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</si>
  <si>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</si>
  <si>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</si>
  <si>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</si>
  <si>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</si>
  <si>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</si>
  <si>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</si>
  <si>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</si>
  <si>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</si>
  <si>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</si>
  <si>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</si>
  <si>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</si>
  <si>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</si>
  <si>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</si>
  <si>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</si>
  <si>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</si>
  <si>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</si>
  <si>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</si>
  <si>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</si>
  <si>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</si>
  <si>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</si>
  <si>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</si>
  <si>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</si>
  <si>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</si>
  <si>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</si>
  <si>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</si>
  <si>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</si>
  <si>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</si>
  <si>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</si>
  <si>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</si>
  <si>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</si>
  <si>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</si>
  <si>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</si>
  <si>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</si>
  <si>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</si>
  <si>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</si>
  <si>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</si>
  <si>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</si>
  <si>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</si>
  <si>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</si>
  <si>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</si>
  <si>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</si>
  <si>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</si>
  <si>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</si>
  <si>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</si>
  <si>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</si>
  <si>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</si>
  <si>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</si>
  <si>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</si>
  <si>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</si>
  <si>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</si>
  <si>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</si>
  <si>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</si>
  <si>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</si>
  <si>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</si>
  <si>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</si>
  <si>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</si>
  <si>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</si>
  <si>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</si>
  <si>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</si>
  <si>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</si>
  <si>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</si>
  <si>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</si>
  <si>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</si>
  <si>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</si>
  <si>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</si>
  <si>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</si>
  <si>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</si>
  <si>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</si>
  <si>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</si>
  <si>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</si>
  <si>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</si>
  <si>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</si>
  <si>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</si>
  <si>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</si>
  <si>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</si>
  <si>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</si>
  <si>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</si>
  <si>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</si>
  <si>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</si>
  <si>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</si>
  <si>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</si>
  <si>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</si>
  <si>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</si>
  <si>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</si>
  <si>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</si>
  <si>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</si>
  <si>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</si>
  <si>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</si>
  <si>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</si>
  <si>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Valvla de aguja de 3/8 inox</t>
  </si>
  <si>
    <t>danus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</si>
</sst>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5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15" fillId="33" borderId="15" xfId="0" applyNumberFormat="1" applyFont="1" applyFill="1" applyBorder="1" applyAlignment="1" applyProtection="1">
      <alignment horizontal="left"/>
      <protection/>
    </xf>
    <xf numFmtId="166" fontId="15" fillId="33" borderId="12" xfId="0" applyNumberFormat="1" applyFont="1" applyFill="1" applyBorder="1" applyAlignment="1" applyProtection="1">
      <alignment horizontal="left"/>
      <protection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6" fillId="33" borderId="27" xfId="0" applyFont="1" applyFill="1" applyBorder="1" applyAlignment="1" applyProtection="1">
      <alignment/>
      <protection locked="0"/>
    </xf>
    <xf numFmtId="0" fontId="16" fillId="33" borderId="32" xfId="0" applyFont="1" applyFill="1" applyBorder="1" applyAlignment="1" applyProtection="1">
      <alignment/>
      <protection locked="0"/>
    </xf>
    <xf numFmtId="0" fontId="18" fillId="0" borderId="0" xfId="0" applyNumberFormat="1" applyFont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16" fillId="33" borderId="32" xfId="0" applyNumberFormat="1" applyFont="1" applyFill="1" applyBorder="1" applyAlignment="1" applyProtection="1">
      <alignment horizontal="center"/>
      <protection/>
    </xf>
    <xf numFmtId="166" fontId="16" fillId="33" borderId="32" xfId="0" applyNumberFormat="1" applyFont="1" applyFill="1" applyBorder="1" applyAlignment="1" applyProtection="1">
      <alignment horizontal="center"/>
      <protection locked="0"/>
    </xf>
    <xf numFmtId="166" fontId="16" fillId="33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1595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8" t="str">
        <f>VLOOKUP(D4,CLIENTES,4,FALSE)</f>
        <v>AV.PDTE.FREI MONTALVA 3899</v>
      </c>
      <c r="F5" s="128"/>
      <c r="G5" s="128"/>
      <c r="H5" s="128"/>
      <c r="I5" s="128"/>
      <c r="J5" s="129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30">
        <f>VLOOKUP(D4,CLIENTES,5,FALSE)</f>
        <v>0</v>
      </c>
      <c r="G6" s="130"/>
      <c r="H6" s="130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30" t="str">
        <f>VLOOKUP(D4,CLIENTES,6,FALSE)</f>
        <v>CONCHALI</v>
      </c>
      <c r="G7" s="130"/>
      <c r="H7" s="130"/>
      <c r="I7" s="42" t="s">
        <v>26</v>
      </c>
      <c r="J7" s="101" t="str">
        <f>VLOOKUP(D4,CLIENTES,8,FALSE)</f>
        <v>Luis Barriento Nuñez</v>
      </c>
    </row>
    <row r="8" spans="2:12" ht="15.75" thickBot="1">
      <c r="B8" s="126" t="s">
        <v>28</v>
      </c>
      <c r="C8" s="127"/>
      <c r="D8" s="99">
        <f>VLOOKUP(D4,CLIENTES,7,FALSE)</f>
        <v>0</v>
      </c>
      <c r="E8" s="42" t="s">
        <v>11</v>
      </c>
      <c r="F8" s="131">
        <f>VLOOKUP(D4,CLIENTES,12,FALSE)</f>
        <v>0</v>
      </c>
      <c r="G8" s="131"/>
      <c r="H8" s="131"/>
      <c r="I8" s="42" t="s">
        <v>14</v>
      </c>
      <c r="J8" s="45">
        <f ca="1">TODAY()</f>
        <v>41740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4" t="s">
        <v>24</v>
      </c>
      <c r="D10" s="115"/>
      <c r="E10" s="116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17" t="s">
        <v>596</v>
      </c>
      <c r="D11" s="118"/>
      <c r="E11" s="119"/>
      <c r="F11" s="104">
        <v>8</v>
      </c>
      <c r="G11" s="111" t="s">
        <v>23</v>
      </c>
      <c r="H11" s="85">
        <f>VLOOKUP(B11,COTIZADO,8,FALSE)</f>
        <v>41140.8</v>
      </c>
      <c r="I11" s="86"/>
      <c r="J11" s="87">
        <f aca="true" t="shared" si="0" ref="J11:J28">F11*H11*(1-I11/100)</f>
        <v>329126.4</v>
      </c>
      <c r="K11" s="28">
        <v>1</v>
      </c>
      <c r="L11" s="29"/>
      <c r="M11" s="29">
        <v>25713</v>
      </c>
      <c r="N11" s="29"/>
      <c r="O11" s="29"/>
      <c r="P11" s="30">
        <v>1.6</v>
      </c>
      <c r="Q11" s="31">
        <f>+M11</f>
        <v>25713</v>
      </c>
      <c r="R11" s="35">
        <f>Q11*P11</f>
        <v>41140.8</v>
      </c>
    </row>
    <row r="12" spans="2:18" ht="15">
      <c r="B12" s="106">
        <v>2</v>
      </c>
      <c r="C12" s="120"/>
      <c r="D12" s="121"/>
      <c r="E12" s="122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</v>
      </c>
      <c r="Q12" s="31">
        <f aca="true" t="shared" si="2" ref="Q12:Q20">N12</f>
        <v>0</v>
      </c>
      <c r="R12" s="35">
        <f aca="true" t="shared" si="3" ref="R12:R28">Q12*P12</f>
        <v>0</v>
      </c>
    </row>
    <row r="13" spans="2:18" ht="15">
      <c r="B13" s="106">
        <v>3</v>
      </c>
      <c r="C13" s="120"/>
      <c r="D13" s="121"/>
      <c r="E13" s="122"/>
      <c r="F13" s="103"/>
      <c r="G13" s="112"/>
      <c r="H13" s="132">
        <f t="shared" si="1"/>
        <v>0</v>
      </c>
      <c r="I13" s="133"/>
      <c r="J13" s="134">
        <f t="shared" si="0"/>
        <v>0</v>
      </c>
      <c r="K13" s="28">
        <v>3</v>
      </c>
      <c r="L13" s="29"/>
      <c r="M13" s="29"/>
      <c r="N13" s="29"/>
      <c r="O13" s="29"/>
      <c r="P13" s="30">
        <v>1</v>
      </c>
      <c r="Q13" s="31">
        <f t="shared" si="2"/>
        <v>0</v>
      </c>
      <c r="R13" s="35">
        <f t="shared" si="3"/>
        <v>0</v>
      </c>
    </row>
    <row r="14" spans="2:18" ht="15">
      <c r="B14" s="106">
        <v>4</v>
      </c>
      <c r="C14" s="120"/>
      <c r="D14" s="121"/>
      <c r="E14" s="122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t="shared" si="2"/>
        <v>0</v>
      </c>
      <c r="R14" s="35">
        <f t="shared" si="3"/>
        <v>0</v>
      </c>
    </row>
    <row r="15" spans="2:18" ht="15">
      <c r="B15" s="106">
        <v>5</v>
      </c>
      <c r="C15" s="120"/>
      <c r="D15" s="121"/>
      <c r="E15" s="122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 t="shared" si="2"/>
        <v>0</v>
      </c>
      <c r="R15" s="35">
        <f t="shared" si="3"/>
        <v>0</v>
      </c>
    </row>
    <row r="16" spans="2:18" ht="15">
      <c r="B16" s="106">
        <v>6</v>
      </c>
      <c r="C16" s="120"/>
      <c r="D16" s="121"/>
      <c r="E16" s="122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 t="shared" si="2"/>
        <v>0</v>
      </c>
      <c r="R16" s="35">
        <f t="shared" si="3"/>
        <v>0</v>
      </c>
    </row>
    <row r="17" spans="2:18" ht="15">
      <c r="B17" s="106">
        <v>7</v>
      </c>
      <c r="C17" s="120"/>
      <c r="D17" s="121"/>
      <c r="E17" s="122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 t="shared" si="2"/>
        <v>0</v>
      </c>
      <c r="R17" s="35">
        <f t="shared" si="3"/>
        <v>0</v>
      </c>
    </row>
    <row r="18" spans="2:18" ht="15">
      <c r="B18" s="106">
        <v>8</v>
      </c>
      <c r="C18" s="120"/>
      <c r="D18" s="121"/>
      <c r="E18" s="122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 t="shared" si="2"/>
        <v>0</v>
      </c>
      <c r="R18" s="35">
        <f t="shared" si="3"/>
        <v>0</v>
      </c>
    </row>
    <row r="19" spans="2:18" ht="15">
      <c r="B19" s="106">
        <v>9</v>
      </c>
      <c r="C19" s="120"/>
      <c r="D19" s="121"/>
      <c r="E19" s="122"/>
      <c r="F19" s="103"/>
      <c r="G19" s="112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 t="shared" si="2"/>
        <v>0</v>
      </c>
      <c r="R19" s="35">
        <f t="shared" si="3"/>
        <v>0</v>
      </c>
    </row>
    <row r="20" spans="2:18" ht="15">
      <c r="B20" s="106">
        <v>10</v>
      </c>
      <c r="C20" s="120"/>
      <c r="D20" s="121"/>
      <c r="E20" s="122"/>
      <c r="F20" s="103"/>
      <c r="G20" s="112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 t="shared" si="2"/>
        <v>0</v>
      </c>
      <c r="R20" s="35">
        <f t="shared" si="3"/>
        <v>0</v>
      </c>
    </row>
    <row r="21" spans="2:18" ht="15">
      <c r="B21" s="106">
        <v>11</v>
      </c>
      <c r="C21" s="123"/>
      <c r="D21" s="124"/>
      <c r="E21" s="125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106">
        <v>12</v>
      </c>
      <c r="C22" s="123"/>
      <c r="D22" s="124"/>
      <c r="E22" s="125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6">
        <v>13</v>
      </c>
      <c r="C23" s="123"/>
      <c r="D23" s="124"/>
      <c r="E23" s="125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6">
        <v>14</v>
      </c>
      <c r="C24" s="123"/>
      <c r="D24" s="124"/>
      <c r="E24" s="125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329126.4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329126.4</v>
      </c>
      <c r="M31" s="117"/>
      <c r="N31" s="118"/>
      <c r="O31" s="119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62534.016</v>
      </c>
      <c r="M32" s="120"/>
      <c r="N32" s="121"/>
      <c r="O32" s="122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391660.416</v>
      </c>
      <c r="M33" s="120"/>
      <c r="N33" s="121"/>
      <c r="O33" s="122"/>
      <c r="P33" s="29"/>
      <c r="Q33" s="29"/>
      <c r="W33" s="109"/>
    </row>
    <row r="34" spans="13:23" ht="15">
      <c r="M34" s="120"/>
      <c r="N34" s="121"/>
      <c r="O34" s="122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2014-04-11T20:47:56Z</cp:lastPrinted>
  <dcterms:created xsi:type="dcterms:W3CDTF">2013-07-12T05:01:37Z</dcterms:created>
  <dcterms:modified xsi:type="dcterms:W3CDTF">2014-04-11T20:48:44Z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