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315" windowWidth="15600" windowHeight="775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20" i="1" l="1"/>
  <c r="Q12" i="1"/>
  <c r="Q19" i="1"/>
  <c r="Q18" i="1"/>
  <c r="Q17" i="1"/>
  <c r="Q16" i="1"/>
  <c r="R11" i="1" l="1"/>
  <c r="H11" i="1" s="1"/>
  <c r="J11" i="1" s="1"/>
  <c r="Q13" i="1"/>
  <c r="R13" i="1" s="1"/>
  <c r="H13" i="1" s="1"/>
  <c r="J13" i="1" s="1"/>
  <c r="R12" i="1"/>
  <c r="H12" i="1" s="1"/>
  <c r="J12" i="1" s="1"/>
  <c r="Q15" i="1"/>
  <c r="R15" i="1" s="1"/>
  <c r="H15" i="1" s="1"/>
  <c r="J15" i="1" s="1"/>
  <c r="Q14" i="1"/>
  <c r="R18" i="1"/>
  <c r="H18" i="1" s="1"/>
  <c r="J18" i="1" s="1"/>
  <c r="AB36" i="1"/>
  <c r="R14" i="1"/>
  <c r="H14" i="1" s="1"/>
  <c r="J14" i="1" s="1"/>
  <c r="R16" i="1"/>
  <c r="H16" i="1" s="1"/>
  <c r="J16" i="1" s="1"/>
  <c r="R17" i="1"/>
  <c r="H17" i="1" s="1"/>
  <c r="J17" i="1" s="1"/>
  <c r="R19" i="1"/>
  <c r="H19" i="1" s="1"/>
  <c r="J19" i="1" s="1"/>
  <c r="R20" i="1"/>
  <c r="H20" i="1" s="1"/>
  <c r="J20" i="1" s="1"/>
  <c r="R21" i="1"/>
  <c r="R22" i="1"/>
  <c r="R23" i="1"/>
  <c r="H23" i="1" s="1"/>
  <c r="J23" i="1" s="1"/>
  <c r="R24" i="1"/>
  <c r="H24" i="1" s="1"/>
  <c r="J24" i="1" s="1"/>
  <c r="R25" i="1"/>
  <c r="R26" i="1"/>
  <c r="R27" i="1"/>
  <c r="H27" i="1" s="1"/>
  <c r="J27" i="1" s="1"/>
  <c r="R28" i="1"/>
  <c r="H28" i="1" s="1"/>
  <c r="J28" i="1" s="1"/>
  <c r="I6" i="1"/>
  <c r="D7" i="1"/>
  <c r="J4" i="1"/>
  <c r="F8" i="1"/>
  <c r="J7" i="1"/>
  <c r="F7" i="1"/>
  <c r="F6" i="1"/>
  <c r="E5" i="1"/>
  <c r="D8" i="1"/>
  <c r="D6" i="1"/>
  <c r="H21" i="1"/>
  <c r="J21" i="1" s="1"/>
  <c r="H22" i="1"/>
  <c r="J22" i="1" s="1"/>
  <c r="H25" i="1"/>
  <c r="J25" i="1" s="1"/>
  <c r="H26" i="1"/>
  <c r="J26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<sst xmlns="http://schemas.openxmlformats.org/spreadsheetml/2006/main" count="829" uniqueCount="599">
  <si>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</si>
  <si>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</si>
  <si>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</si>
  <si>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</si>
  <si>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</si>
  <si>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</si>
  <si>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</si>
  <si>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</si>
  <si>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</si>
  <si>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</si>
  <si>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</si>
  <si>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</si>
  <si>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</si>
  <si>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</si>
  <si>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</si>
  <si>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</si>
  <si>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</si>
  <si>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</si>
  <si>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</si>
  <si>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</si>
  <si>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</si>
  <si>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</si>
  <si>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</si>
  <si>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</si>
  <si>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</si>
  <si>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</si>
  <si>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</si>
  <si>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</si>
  <si>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</si>
  <si>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</si>
  <si>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</si>
  <si>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</si>
  <si>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</si>
  <si>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</si>
  <si>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</si>
  <si>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</si>
  <si>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</si>
  <si>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</si>
  <si>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</si>
  <si>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</si>
  <si>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</si>
  <si>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</si>
  <si>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</si>
  <si>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</si>
  <si>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</si>
  <si>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</si>
  <si>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</si>
  <si>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</si>
  <si>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</si>
  <si>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</si>
  <si>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</si>
  <si>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</si>
  <si>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</si>
  <si>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</si>
  <si>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</si>
  <si>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</si>
  <si>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</si>
  <si>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</si>
  <si>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</si>
  <si>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</si>
  <si>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</si>
  <si>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</si>
  <si>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</si>
  <si>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</si>
  <si>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</si>
  <si>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</si>
  <si>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</si>
  <si>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</si>
  <si>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</si>
  <si>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</si>
  <si>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</si>
  <si>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</si>
  <si>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</si>
  <si>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</si>
  <si>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</si>
  <si>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</si>
  <si>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</si>
  <si>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</si>
  <si>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</si>
  <si>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</si>
  <si>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</si>
  <si>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</si>
  <si>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</si>
  <si>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</si>
  <si>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</si>
  <si>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</si>
  <si>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</si>
  <si>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</si>
  <si>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</si>
  <si>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</si>
  <si>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</si>
  <si>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</si>
  <si>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</si>
  <si>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</si>
  <si>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</si>
  <si>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</si>
  <si>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</si>
  <si>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</si>
  <si>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</si>
  <si>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</si>
  <si>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</si>
  <si>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</si>
  <si>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</si>
  <si>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</si>
  <si>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</si>
  <si>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</si>
  <si>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</si>
  <si>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</si>
  <si>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</si>
  <si>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</si>
  <si>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</si>
  <si>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</si>
  <si>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</si>
  <si>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</si>
  <si>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</si>
  <si>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</si>
  <si>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</si>
  <si>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</si>
  <si>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</si>
  <si>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</si>
  <si>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</si>
  <si>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</si>
  <si>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</si>
  <si>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</si>
  <si>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</si>
  <si>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</si>
  <si>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</si>
  <si>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</si>
  <si>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</si>
  <si>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</si>
  <si>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</si>
  <si>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</si>
  <si>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</si>
  <si>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</si>
  <si>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</si>
  <si>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</si>
  <si>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</si>
  <si>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</si>
  <si>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</si>
  <si>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</si>
  <si>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</si>
  <si>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</si>
  <si>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</si>
  <si>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</si>
  <si>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</si>
  <si>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</si>
  <si>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</si>
  <si>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</si>
  <si>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</si>
  <si>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</si>
  <si>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</si>
  <si>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</si>
  <si>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</si>
  <si>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</si>
  <si>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</si>
  <si>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</si>
  <si>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</si>
  <si>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</si>
  <si>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</si>
  <si>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</si>
  <si>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</si>
  <si>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</si>
  <si>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</si>
  <si>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</si>
  <si>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</si>
  <si>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</si>
  <si>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</si>
  <si>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</si>
  <si>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</si>
  <si>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</si>
  <si>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</si>
  <si>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</si>
  <si>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</si>
  <si>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</si>
  <si>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</si>
  <si>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</si>
  <si>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</si>
  <si>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</si>
  <si>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</si>
  <si>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</si>
  <si>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</si>
  <si>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</si>
  <si>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</si>
  <si>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</si>
  <si>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</si>
  <si>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</si>
  <si>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</si>
  <si>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</si>
  <si>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</si>
  <si>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</si>
  <si>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</si>
  <si>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</si>
  <si>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</si>
  <si>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</si>
  <si>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</si>
  <si>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</si>
  <si>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</si>
  <si>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</si>
  <si>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</si>
  <si>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</si>
  <si>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</si>
  <si>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</si>
  <si>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</si>
  <si>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</si>
  <si>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</si>
  <si>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</si>
  <si>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</si>
  <si>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</si>
  <si>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</si>
  <si>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</si>
  <si>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</si>
  <si>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</si>
  <si>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</si>
  <si>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</si>
  <si>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</si>
  <si>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</si>
  <si>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</si>
  <si>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</si>
  <si>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</si>
  <si>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</si>
  <si>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</si>
  <si>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</si>
  <si>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</si>
  <si>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</si>
  <si>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</si>
  <si>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</si>
  <si>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</si>
  <si>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</si>
  <si>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</si>
  <si>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</si>
  <si>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</si>
  <si>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</si>
  <si>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</si>
  <si>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</si>
  <si>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</si>
  <si>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</si>
  <si>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</si>
  <si>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</si>
  <si>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</si>
  <si>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</si>
  <si>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</si>
  <si>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</si>
  <si>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</si>
  <si>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</si>
  <si>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</si>
  <si>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</si>
  <si>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</si>
  <si>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</si>
  <si>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</si>
  <si>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</si>
  <si>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</si>
  <si>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</si>
  <si>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</si>
  <si>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</si>
  <si>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</si>
  <si>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</si>
  <si>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</si>
  <si>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</si>
  <si>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</si>
  <si>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</si>
  <si>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</si>
  <si>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</si>
  <si>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</si>
  <si>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</si>
  <si>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</si>
  <si>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</si>
  <si>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</si>
  <si>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</si>
  <si>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</si>
  <si>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</si>
  <si>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</si>
  <si>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</si>
  <si>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</si>
  <si>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</si>
  <si>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</si>
  <si>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</si>
  <si>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</si>
  <si>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</si>
  <si>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</si>
  <si>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</si>
  <si>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</si>
  <si>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</si>
  <si>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</si>
  <si>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</si>
  <si>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</si>
  <si>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</si>
  <si>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</si>
  <si>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</si>
  <si>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</si>
  <si>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</si>
  <si>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</si>
  <si>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</si>
  <si>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</si>
  <si>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</si>
  <si>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</si>
  <si>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</si>
  <si>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</si>
  <si>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</si>
  <si>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</si>
  <si>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</si>
  <si>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</si>
  <si>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</si>
  <si>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</si>
  <si>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</si>
  <si>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</si>
  <si>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</si>
  <si>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</si>
  <si>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</si>
  <si>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</si>
  <si>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</si>
  <si>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</si>
  <si>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</si>
  <si>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</si>
  <si>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</si>
  <si>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</si>
  <si>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</si>
  <si>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</si>
  <si>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</si>
  <si>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</si>
  <si>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</si>
  <si>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</si>
  <si>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</si>
  <si>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</si>
  <si>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</si>
  <si>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</si>
  <si>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</si>
  <si>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</si>
  <si>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</si>
  <si>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</si>
  <si>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</si>
  <si>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</si>
  <si>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</si>
  <si>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</si>
  <si>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</si>
  <si>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</si>
  <si>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</si>
  <si>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</si>
  <si>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</si>
  <si>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</si>
  <si>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</si>
  <si>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</si>
  <si>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</si>
  <si>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</si>
  <si>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</si>
  <si>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</si>
  <si>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</si>
  <si>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</si>
  <si>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</si>
  <si>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</si>
  <si>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</si>
  <si>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</si>
  <si>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</si>
  <si>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</si>
  <si>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</si>
  <si>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</si>
  <si>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</si>
  <si>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</si>
  <si>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</si>
  <si>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</si>
  <si>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</si>
  <si>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</si>
  <si>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</si>
  <si>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</si>
  <si>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</si>
  <si>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</si>
  <si>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</si>
  <si>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</si>
  <si>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</si>
  <si>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</si>
  <si>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</si>
  <si>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</si>
  <si>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</si>
  <si>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</si>
  <si>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</si>
  <si>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</si>
  <si>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</si>
  <si>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</si>
  <si>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</si>
  <si>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</si>
  <si>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</si>
  <si>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</si>
  <si>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</si>
  <si>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</si>
  <si>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</si>
  <si>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</si>
  <si>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</si>
  <si>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</si>
  <si>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</si>
  <si>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</si>
  <si>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</si>
  <si>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</si>
  <si>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</si>
  <si>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</si>
  <si>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</si>
  <si>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</si>
  <si>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</si>
  <si>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</si>
  <si>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</si>
  <si>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</si>
  <si>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</si>
  <si>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</si>
  <si>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</si>
  <si>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</si>
  <si>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</si>
  <si>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</si>
  <si>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</si>
  <si>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</si>
  <si>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</si>
  <si>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</si>
  <si>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</si>
  <si>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</si>
  <si>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</si>
  <si>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</si>
  <si>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</si>
  <si>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</si>
  <si>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</si>
  <si>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</si>
  <si>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</si>
  <si>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</si>
  <si>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</si>
  <si>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</si>
  <si>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</si>
  <si>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</si>
  <si>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</si>
  <si>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</si>
  <si>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</si>
  <si>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</si>
  <si>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</si>
  <si>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</si>
  <si>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</si>
  <si>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</si>
  <si>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</si>
  <si>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</si>
  <si>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</si>
  <si>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</si>
  <si>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</si>
  <si>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</si>
  <si>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</si>
  <si>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</si>
  <si>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</si>
  <si>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</si>
  <si>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</si>
  <si>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</si>
  <si>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</si>
  <si>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</si>
  <si>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</si>
  <si>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</si>
  <si>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</si>
  <si>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</si>
  <si>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</si>
  <si>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</si>
  <si>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</si>
  <si>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</si>
  <si>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</si>
  <si>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</si>
  <si>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</si>
  <si>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</si>
  <si>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</si>
  <si>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</si>
  <si>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</si>
  <si>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</si>
  <si>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</si>
  <si>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</si>
  <si>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</si>
  <si>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</si>
  <si>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</si>
  <si>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</si>
  <si>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</si>
  <si>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</si>
  <si>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</si>
  <si>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</si>
  <si>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</si>
  <si>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</si>
  <si>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</si>
  <si>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</si>
  <si>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</si>
  <si>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</si>
  <si>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</si>
  <si>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</si>
  <si>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</si>
  <si>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</si>
  <si>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</si>
  <si>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</si>
  <si>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</si>
  <si>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</si>
  <si>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</si>
  <si>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</si>
  <si>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</si>
  <si>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</si>
  <si>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</si>
  <si>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</si>
  <si>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</si>
  <si>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</si>
  <si>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</si>
  <si>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</si>
  <si>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</si>
  <si>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</si>
  <si>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</si>
  <si>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</si>
  <si>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</si>
  <si>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</si>
  <si>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</si>
  <si>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</si>
  <si>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</si>
  <si>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</si>
  <si>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</si>
  <si>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</si>
  <si>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</si>
  <si>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</si>
  <si>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</si>
  <si>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</si>
  <si>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</si>
  <si>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</si>
  <si>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</si>
  <si>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</si>
  <si>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</si>
  <si>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</si>
  <si>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</si>
  <si>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</si>
  <si>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</si>
  <si>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</si>
  <si>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</si>
  <si>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</si>
  <si>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</si>
  <si>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</si>
  <si>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</si>
  <si>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</si>
  <si>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</si>
  <si>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</si>
  <si>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</si>
  <si>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</si>
  <si>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</si>
  <si>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</si>
  <si>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</si>
  <si>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</si>
  <si>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</si>
  <si>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</si>
  <si>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</si>
  <si>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</si>
  <si>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</si>
  <si>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</si>
  <si>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</si>
  <si>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</si>
  <si>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</si>
  <si>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</si>
  <si>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</si>
  <si>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</si>
  <si>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</si>
  <si>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</si>
  <si>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</si>
  <si>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</si>
  <si>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</si>
  <si>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</si>
  <si>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</si>
  <si>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</si>
  <si>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</si>
  <si>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</si>
  <si>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</si>
  <si>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</si>
  <si>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</si>
  <si>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</si>
  <si>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</si>
  <si>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</si>
  <si>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</si>
  <si>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</si>
  <si>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</si>
  <si>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</si>
  <si>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</si>
  <si>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</si>
  <si>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</si>
  <si>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</si>
  <si>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</si>
  <si>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</si>
  <si>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</si>
  <si>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</si>
  <si>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</si>
  <si>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</si>
  <si>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</si>
  <si>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</si>
  <si>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</si>
  <si>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</si>
  <si>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</si>
  <si>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</si>
  <si>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</si>
  <si>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</si>
  <si>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</si>
  <si>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</si>
  <si>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</si>
  <si>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</si>
  <si>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</si>
  <si>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</si>
  <si>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</si>
  <si>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</si>
  <si>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</si>
  <si>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</si>
  <si>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Prisiorero allen inox. M8x20x1,22</t>
  </si>
  <si>
    <t>DIMACO</t>
  </si>
  <si>
    <t>SIFON LAVAPATOS  SALIDA RECTA 40MM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</si>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</sst>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8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topLeftCell="D1" zoomScaleNormal="100" workbookViewId="0">
      <selection activeCell="N9" sqref="N9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1586</v>
      </c>
      <c r="K2" s="7" t="s">
        <v>598</v>
      </c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 x14ac:dyDescent="0.25">
      <c r="B5" s="41"/>
      <c r="C5" s="42"/>
      <c r="D5" s="43"/>
      <c r="E5" s="129" t="str">
        <f>VLOOKUP(D4,CLIENTES,4,FALSE)</f>
        <v>AV.PDTE.FREI MONTALVA 3899</v>
      </c>
      <c r="F5" s="129"/>
      <c r="G5" s="129"/>
      <c r="H5" s="129"/>
      <c r="I5" s="129"/>
      <c r="J5" s="130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31">
        <f>VLOOKUP(D4,CLIENTES,5,FALSE)</f>
        <v>0</v>
      </c>
      <c r="G6" s="131"/>
      <c r="H6" s="131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31" t="str">
        <f>VLOOKUP(D4,CLIENTES,6,FALSE)</f>
        <v>CONCHALI</v>
      </c>
      <c r="G7" s="131"/>
      <c r="H7" s="131"/>
      <c r="I7" s="42" t="s">
        <v>26</v>
      </c>
      <c r="J7" s="101" t="str">
        <f>VLOOKUP(D4,CLIENTES,8,FALSE)</f>
        <v>Luis Barriento Nuñez</v>
      </c>
    </row>
    <row r="8" spans="2:18" ht="15.75" thickBot="1" x14ac:dyDescent="0.3">
      <c r="B8" s="127" t="s">
        <v>28</v>
      </c>
      <c r="C8" s="128"/>
      <c r="D8" s="99">
        <f>VLOOKUP(D4,CLIENTES,7,FALSE)</f>
        <v>0</v>
      </c>
      <c r="E8" s="42" t="s">
        <v>11</v>
      </c>
      <c r="F8" s="132">
        <f>VLOOKUP(D4,CLIENTES,12,FALSE)</f>
        <v>0</v>
      </c>
      <c r="G8" s="132"/>
      <c r="H8" s="132"/>
      <c r="I8" s="42" t="s">
        <v>14</v>
      </c>
      <c r="J8" s="45">
        <f ca="1">TODAY()</f>
        <v>41739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15" t="s">
        <v>24</v>
      </c>
      <c r="D10" s="116"/>
      <c r="E10" s="117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596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18" t="s">
        <v>597</v>
      </c>
      <c r="D11" s="119"/>
      <c r="E11" s="120"/>
      <c r="F11" s="104">
        <v>2</v>
      </c>
      <c r="G11" s="111" t="s">
        <v>23</v>
      </c>
      <c r="H11" s="85">
        <f>VLOOKUP(B11,COTIZADO,8,FALSE)</f>
        <v>1710</v>
      </c>
      <c r="I11" s="86"/>
      <c r="J11" s="87">
        <f t="shared" ref="J11:J28" si="0">F11*H11*(1-I11/100)</f>
        <v>3420</v>
      </c>
      <c r="K11" s="28">
        <v>1</v>
      </c>
      <c r="L11" s="29"/>
      <c r="M11" s="29"/>
      <c r="N11" s="29">
        <v>855</v>
      </c>
      <c r="O11" s="29"/>
      <c r="P11" s="30">
        <v>2</v>
      </c>
      <c r="Q11" s="31">
        <f>N11</f>
        <v>855</v>
      </c>
      <c r="R11" s="35">
        <f>Q11*P11</f>
        <v>1710</v>
      </c>
    </row>
    <row r="12" spans="2:18" x14ac:dyDescent="0.25">
      <c r="B12" s="114">
        <v>2</v>
      </c>
      <c r="C12" s="121" t="s">
        <v>595</v>
      </c>
      <c r="D12" s="122"/>
      <c r="E12" s="123"/>
      <c r="F12" s="103">
        <v>20</v>
      </c>
      <c r="G12" s="112" t="s">
        <v>23</v>
      </c>
      <c r="H12" s="88">
        <f t="shared" ref="H12:H28" si="1">VLOOKUP(B12,COTIZADO,8,FALSE)</f>
        <v>528</v>
      </c>
      <c r="I12" s="89">
        <v>0</v>
      </c>
      <c r="J12" s="90">
        <f t="shared" si="0"/>
        <v>10560</v>
      </c>
      <c r="K12" s="28">
        <v>2</v>
      </c>
      <c r="L12" s="29"/>
      <c r="M12" s="29"/>
      <c r="N12" s="29">
        <v>352</v>
      </c>
      <c r="O12" s="29"/>
      <c r="P12" s="30">
        <v>1.5</v>
      </c>
      <c r="Q12" s="31">
        <f t="shared" ref="Q11:Q20" si="2">N12</f>
        <v>352</v>
      </c>
      <c r="R12" s="35">
        <f t="shared" ref="R12:R28" si="3">Q12*P12</f>
        <v>528</v>
      </c>
    </row>
    <row r="13" spans="2:18" x14ac:dyDescent="0.25">
      <c r="B13" s="106">
        <v>3</v>
      </c>
      <c r="C13" s="121"/>
      <c r="D13" s="122"/>
      <c r="E13" s="123"/>
      <c r="F13" s="103"/>
      <c r="G13" s="112"/>
      <c r="H13" s="88">
        <f t="shared" si="1"/>
        <v>0</v>
      </c>
      <c r="I13" s="89"/>
      <c r="J13" s="90">
        <f t="shared" si="0"/>
        <v>0</v>
      </c>
      <c r="K13" s="28">
        <v>3</v>
      </c>
      <c r="L13" s="29"/>
      <c r="M13" s="29"/>
      <c r="N13" s="29"/>
      <c r="O13" s="29"/>
      <c r="P13" s="30">
        <v>1.6</v>
      </c>
      <c r="Q13" s="31">
        <f t="shared" si="2"/>
        <v>0</v>
      </c>
      <c r="R13" s="35">
        <f t="shared" si="3"/>
        <v>0</v>
      </c>
    </row>
    <row r="14" spans="2:18" x14ac:dyDescent="0.25">
      <c r="B14" s="106">
        <v>4</v>
      </c>
      <c r="C14" s="121"/>
      <c r="D14" s="122"/>
      <c r="E14" s="123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 t="shared" si="2"/>
        <v>0</v>
      </c>
      <c r="R14" s="35">
        <f t="shared" si="3"/>
        <v>0</v>
      </c>
    </row>
    <row r="15" spans="2:18" x14ac:dyDescent="0.25">
      <c r="B15" s="106">
        <v>5</v>
      </c>
      <c r="C15" s="121"/>
      <c r="D15" s="122"/>
      <c r="E15" s="123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1.5</v>
      </c>
      <c r="Q15" s="31">
        <f t="shared" si="2"/>
        <v>0</v>
      </c>
      <c r="R15" s="35">
        <f t="shared" si="3"/>
        <v>0</v>
      </c>
    </row>
    <row r="16" spans="2:18" x14ac:dyDescent="0.25">
      <c r="B16" s="106">
        <v>6</v>
      </c>
      <c r="C16" s="121"/>
      <c r="D16" s="122"/>
      <c r="E16" s="123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1.6</v>
      </c>
      <c r="Q16" s="31">
        <f t="shared" si="2"/>
        <v>0</v>
      </c>
      <c r="R16" s="35">
        <f t="shared" si="3"/>
        <v>0</v>
      </c>
    </row>
    <row r="17" spans="2:23" x14ac:dyDescent="0.25">
      <c r="B17" s="106">
        <v>7</v>
      </c>
      <c r="C17" s="121"/>
      <c r="D17" s="122"/>
      <c r="E17" s="123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1.6</v>
      </c>
      <c r="Q17" s="31">
        <f t="shared" si="2"/>
        <v>0</v>
      </c>
      <c r="R17" s="35">
        <f t="shared" si="3"/>
        <v>0</v>
      </c>
    </row>
    <row r="18" spans="2:23" x14ac:dyDescent="0.25">
      <c r="B18" s="106">
        <v>8</v>
      </c>
      <c r="C18" s="121"/>
      <c r="D18" s="122"/>
      <c r="E18" s="123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1.6</v>
      </c>
      <c r="Q18" s="31">
        <f t="shared" si="2"/>
        <v>0</v>
      </c>
      <c r="R18" s="35">
        <f t="shared" si="3"/>
        <v>0</v>
      </c>
    </row>
    <row r="19" spans="2:23" x14ac:dyDescent="0.25">
      <c r="B19" s="106">
        <v>9</v>
      </c>
      <c r="C19" s="121"/>
      <c r="D19" s="122"/>
      <c r="E19" s="123"/>
      <c r="F19" s="103"/>
      <c r="G19" s="112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1.6</v>
      </c>
      <c r="Q19" s="31">
        <f t="shared" si="2"/>
        <v>0</v>
      </c>
      <c r="R19" s="35">
        <f t="shared" si="3"/>
        <v>0</v>
      </c>
    </row>
    <row r="20" spans="2:23" x14ac:dyDescent="0.25">
      <c r="B20" s="106">
        <v>10</v>
      </c>
      <c r="C20" s="121"/>
      <c r="D20" s="122"/>
      <c r="E20" s="123"/>
      <c r="F20" s="103"/>
      <c r="G20" s="112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1.5</v>
      </c>
      <c r="Q20" s="31">
        <f t="shared" si="2"/>
        <v>0</v>
      </c>
      <c r="R20" s="35">
        <f t="shared" si="3"/>
        <v>0</v>
      </c>
    </row>
    <row r="21" spans="2:23" x14ac:dyDescent="0.25">
      <c r="B21" s="106">
        <v>11</v>
      </c>
      <c r="C21" s="124"/>
      <c r="D21" s="125"/>
      <c r="E21" s="126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3"/>
        <v>0</v>
      </c>
    </row>
    <row r="22" spans="2:23" x14ac:dyDescent="0.25">
      <c r="B22" s="106">
        <v>12</v>
      </c>
      <c r="C22" s="124"/>
      <c r="D22" s="125"/>
      <c r="E22" s="126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3"/>
        <v>0</v>
      </c>
    </row>
    <row r="23" spans="2:23" x14ac:dyDescent="0.25">
      <c r="B23" s="106">
        <v>13</v>
      </c>
      <c r="C23" s="124"/>
      <c r="D23" s="125"/>
      <c r="E23" s="126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3"/>
        <v>0</v>
      </c>
    </row>
    <row r="24" spans="2:23" x14ac:dyDescent="0.25">
      <c r="B24" s="106">
        <v>14</v>
      </c>
      <c r="C24" s="124"/>
      <c r="D24" s="125"/>
      <c r="E24" s="126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3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3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3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3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3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13980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13980</v>
      </c>
      <c r="M31" s="118"/>
      <c r="N31" s="119"/>
      <c r="O31" s="120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2656.2</v>
      </c>
      <c r="M32" s="121"/>
      <c r="N32" s="122"/>
      <c r="O32" s="123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16636.2</v>
      </c>
      <c r="M33" s="121"/>
      <c r="N33" s="122"/>
      <c r="O33" s="123"/>
      <c r="P33" s="29"/>
      <c r="Q33" s="29"/>
      <c r="W33" s="109"/>
    </row>
    <row r="34" spans="2:28" x14ac:dyDescent="0.25">
      <c r="M34" s="121"/>
      <c r="N34" s="122"/>
      <c r="O34" s="123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2014-04-10T15:00:05Z</cp:lastPrinted>
  <dcterms:created xsi:type="dcterms:W3CDTF">2013-07-12T05:01:37Z</dcterms:created>
  <dcterms:modified xsi:type="dcterms:W3CDTF">2014-04-10T15:00:54Z</dcterms:modified>
</cp:coreProperties>
</file>