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24519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4" i="1"/>
  <c r="Q12"/>
  <c r="Q20" l="1"/>
  <c r="Q19"/>
  <c r="Q18"/>
  <c r="Q17"/>
  <c r="Q16"/>
  <c r="Q11" l="1"/>
  <c r="R11" l="1"/>
  <c r="H11" s="1"/>
  <c r="J11" s="1"/>
  <c r="Q13"/>
  <c r="R13" s="1"/>
  <c r="H13" s="1"/>
  <c r="J13" s="1"/>
  <c r="R12"/>
  <c r="H12" s="1"/>
  <c r="J12" s="1"/>
  <c r="Q15"/>
  <c r="R15" s="1"/>
  <c r="H15" s="1"/>
  <c r="J15" s="1"/>
  <c r="R18"/>
  <c r="H18" s="1"/>
  <c r="J18" s="1"/>
  <c r="AB36"/>
  <c r="R14"/>
  <c r="H14" s="1"/>
  <c r="J14" s="1"/>
  <c r="R16"/>
  <c r="H16" s="1"/>
  <c r="J16" s="1"/>
  <c r="R17"/>
  <c r="H17" s="1"/>
  <c r="J17" s="1"/>
  <c r="R19"/>
  <c r="H19" s="1"/>
  <c r="J19" s="1"/>
  <c r="R20"/>
  <c r="H20" s="1"/>
  <c r="J20" s="1"/>
  <c r="R21"/>
  <c r="R22"/>
  <c r="R23"/>
  <c r="H23" s="1"/>
  <c r="J23" s="1"/>
  <c r="R24"/>
  <c r="H24" s="1"/>
  <c r="J24" s="1"/>
  <c r="R25"/>
  <c r="R26"/>
  <c r="R27"/>
  <c r="H27" s="1"/>
  <c r="J27" s="1"/>
  <c r="R28"/>
  <c r="H28" s="1"/>
  <c r="J28" s="1"/>
  <c r="I6"/>
  <c r="D7"/>
  <c r="J4"/>
  <c r="F8"/>
  <c r="J7"/>
  <c r="F7"/>
  <c r="F6"/>
  <c r="E5"/>
  <c r="D8"/>
  <c r="D6"/>
  <c r="H21"/>
  <c r="J21" s="1"/>
  <c r="H22"/>
  <c r="J22" s="1"/>
  <c r="H25"/>
  <c r="J25" s="1"/>
  <c r="H26"/>
  <c r="J26" s="1"/>
  <c r="J8"/>
  <c r="J29" l="1"/>
  <c r="J30" s="1"/>
  <c r="J31" s="1"/>
  <c r="J32" s="1"/>
  <c r="J33" s="1"/>
</calcChain>
</file>

<file path=xl/sharedStrings.xml><?xml version="1.0" encoding="utf-8"?>
<sst xmlns="http://schemas.openxmlformats.org/spreadsheetml/2006/main" count="835" uniqueCount="604">
  <si>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</si>
  <si>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</si>
  <si>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</si>
  <si>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</si>
  <si>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</si>
  <si>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</si>
  <si>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</si>
  <si>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</si>
  <si>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</si>
  <si>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</si>
  <si>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</si>
  <si>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</si>
  <si>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</si>
  <si>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</si>
  <si>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</si>
  <si>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</si>
  <si>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</si>
  <si>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</si>
  <si>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</si>
  <si>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</si>
  <si>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</si>
  <si>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</si>
  <si>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</si>
  <si>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</si>
  <si>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</si>
  <si>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</si>
  <si>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</si>
  <si>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</si>
  <si>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</si>
  <si>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</si>
  <si>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</si>
  <si>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</si>
  <si>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</si>
  <si>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</si>
  <si>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</si>
  <si>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</si>
  <si>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</si>
  <si>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</si>
  <si>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</si>
  <si>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</si>
  <si>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</si>
  <si>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</si>
  <si>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</si>
  <si>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</si>
  <si>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</si>
  <si>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</si>
  <si>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</si>
  <si>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</si>
  <si>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</si>
  <si>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</si>
  <si>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</si>
  <si>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</si>
  <si>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</si>
  <si>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</si>
  <si>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</si>
  <si>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</si>
  <si>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</si>
  <si>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</si>
  <si>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</si>
  <si>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</si>
  <si>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</si>
  <si>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</si>
  <si>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</si>
  <si>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</si>
  <si>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</si>
  <si>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</si>
  <si>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</si>
  <si>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</si>
  <si>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</si>
  <si>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</si>
  <si>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</si>
  <si>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</si>
  <si>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</si>
  <si>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</si>
  <si>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</si>
  <si>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</si>
  <si>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</si>
  <si>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</si>
  <si>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</si>
  <si>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</si>
  <si>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</si>
  <si>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</si>
  <si>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</si>
  <si>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</si>
  <si>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</si>
  <si>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</si>
  <si>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</si>
  <si>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</si>
  <si>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</si>
  <si>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</si>
  <si>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</si>
  <si>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</si>
  <si>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</si>
  <si>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</si>
  <si>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</si>
  <si>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</si>
  <si>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</si>
  <si>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</si>
  <si>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</si>
  <si>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</si>
  <si>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</si>
  <si>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</si>
  <si>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</si>
  <si>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</si>
  <si>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</si>
  <si>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</si>
  <si>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</si>
  <si>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</si>
  <si>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</si>
  <si>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</si>
  <si>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</si>
  <si>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</si>
  <si>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</si>
  <si>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</si>
  <si>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</si>
  <si>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</si>
  <si>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</si>
  <si>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</si>
  <si>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</si>
  <si>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</si>
  <si>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</si>
  <si>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</si>
  <si>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</si>
  <si>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</si>
  <si>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</si>
  <si>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</si>
  <si>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</si>
  <si>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</si>
  <si>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</si>
  <si>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</si>
  <si>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</si>
  <si>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</si>
  <si>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</si>
  <si>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</si>
  <si>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</si>
  <si>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</si>
  <si>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</si>
  <si>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</si>
  <si>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</si>
  <si>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</si>
  <si>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</si>
  <si>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</si>
  <si>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</si>
  <si>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</si>
  <si>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</si>
  <si>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</si>
  <si>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</si>
  <si>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</si>
  <si>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</si>
  <si>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</si>
  <si>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</si>
  <si>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</si>
  <si>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</si>
  <si>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</si>
  <si>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</si>
  <si>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</si>
  <si>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</si>
  <si>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</si>
  <si>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</si>
  <si>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</si>
  <si>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</si>
  <si>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</si>
  <si>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</si>
  <si>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</si>
  <si>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</si>
  <si>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</si>
  <si>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</si>
  <si>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</si>
  <si>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</si>
  <si>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</si>
  <si>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</si>
  <si>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</si>
  <si>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</si>
  <si>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</si>
  <si>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</si>
  <si>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</si>
  <si>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</si>
  <si>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</si>
  <si>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</si>
  <si>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</si>
  <si>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</si>
  <si>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</si>
  <si>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</si>
  <si>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</si>
  <si>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</si>
  <si>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</si>
  <si>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</si>
  <si>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</si>
  <si>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</si>
  <si>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</si>
  <si>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</si>
  <si>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</si>
  <si>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</si>
  <si>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</si>
  <si>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</si>
  <si>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</si>
  <si>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</si>
  <si>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</si>
  <si>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</si>
  <si>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</si>
  <si>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</si>
  <si>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</si>
  <si>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</si>
  <si>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</si>
  <si>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</si>
  <si>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</si>
  <si>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</si>
  <si>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</si>
  <si>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</si>
  <si>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</si>
  <si>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</si>
  <si>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</si>
  <si>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</si>
  <si>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</si>
  <si>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</si>
  <si>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</si>
  <si>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</si>
  <si>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</si>
  <si>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</si>
  <si>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</si>
  <si>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</si>
  <si>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</si>
  <si>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</si>
  <si>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</si>
  <si>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</si>
  <si>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</si>
  <si>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</si>
  <si>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</si>
  <si>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</si>
  <si>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</si>
  <si>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</si>
  <si>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</si>
  <si>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</si>
  <si>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</si>
  <si>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</si>
  <si>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</si>
  <si>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</si>
  <si>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</si>
  <si>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</si>
  <si>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</si>
  <si>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</si>
  <si>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</si>
  <si>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</si>
  <si>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</si>
  <si>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</si>
  <si>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</si>
  <si>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</si>
  <si>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</si>
  <si>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</si>
  <si>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</si>
  <si>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</si>
  <si>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</si>
  <si>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</si>
  <si>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</si>
  <si>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</si>
  <si>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</si>
  <si>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</si>
  <si>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</si>
  <si>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</si>
  <si>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</si>
  <si>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</si>
  <si>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</si>
  <si>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</si>
  <si>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</si>
  <si>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</si>
  <si>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</si>
  <si>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</si>
  <si>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</si>
  <si>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</si>
  <si>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</si>
  <si>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</si>
  <si>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</si>
  <si>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</si>
  <si>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</si>
  <si>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</si>
  <si>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</si>
  <si>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</si>
  <si>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</si>
  <si>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</si>
  <si>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</si>
  <si>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</si>
  <si>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</si>
  <si>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</si>
  <si>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</si>
  <si>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</si>
  <si>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</si>
  <si>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</si>
  <si>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</si>
  <si>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</si>
  <si>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</si>
  <si>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</si>
  <si>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</si>
  <si>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</si>
  <si>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</si>
  <si>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</si>
  <si>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</si>
  <si>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</si>
  <si>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</si>
  <si>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</si>
  <si>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</si>
  <si>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</si>
  <si>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</si>
  <si>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</si>
  <si>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</si>
  <si>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</si>
  <si>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</si>
  <si>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</si>
  <si>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</si>
  <si>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</si>
  <si>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</si>
  <si>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</si>
  <si>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</si>
  <si>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</si>
  <si>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</si>
  <si>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</si>
  <si>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</si>
  <si>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</si>
  <si>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</si>
  <si>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</si>
  <si>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</si>
  <si>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</si>
  <si>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</si>
  <si>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</si>
  <si>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</si>
  <si>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</si>
  <si>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</si>
  <si>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</si>
  <si>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</si>
  <si>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</si>
  <si>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</si>
  <si>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</si>
  <si>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</si>
  <si>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</si>
  <si>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</si>
  <si>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</si>
  <si>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</si>
  <si>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</si>
  <si>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</si>
  <si>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</si>
  <si>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</si>
  <si>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</si>
  <si>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</si>
  <si>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</si>
  <si>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</si>
  <si>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</si>
  <si>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</si>
  <si>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</si>
  <si>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</si>
  <si>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</si>
  <si>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</si>
  <si>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</si>
  <si>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</si>
  <si>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</si>
  <si>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</si>
  <si>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</si>
  <si>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</si>
  <si>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</si>
  <si>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</si>
  <si>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</si>
  <si>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</si>
  <si>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</si>
  <si>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</si>
  <si>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</si>
  <si>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</si>
  <si>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</si>
  <si>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</si>
  <si>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</si>
  <si>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</si>
  <si>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</si>
  <si>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</si>
  <si>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</si>
  <si>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</si>
  <si>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</si>
  <si>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</si>
  <si>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</si>
  <si>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</si>
  <si>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</si>
  <si>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</si>
  <si>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</si>
  <si>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</si>
  <si>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</si>
  <si>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</si>
  <si>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</si>
  <si>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</si>
  <si>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</si>
  <si>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</si>
  <si>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</si>
  <si>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</si>
  <si>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</si>
  <si>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</si>
  <si>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</si>
  <si>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</si>
  <si>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</si>
  <si>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</si>
  <si>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</si>
  <si>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</si>
  <si>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</si>
  <si>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</si>
  <si>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</si>
  <si>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</si>
  <si>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</si>
  <si>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</si>
  <si>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</si>
  <si>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</si>
  <si>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</si>
  <si>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</si>
  <si>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</si>
  <si>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</si>
  <si>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</si>
  <si>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</si>
  <si>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</si>
  <si>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</si>
  <si>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</si>
  <si>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</si>
  <si>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</si>
  <si>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</si>
  <si>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</si>
  <si>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</si>
  <si>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</si>
  <si>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</si>
  <si>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</si>
  <si>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</si>
  <si>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</si>
  <si>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</si>
  <si>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</si>
  <si>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</si>
  <si>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</si>
  <si>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</si>
  <si>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</si>
  <si>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</si>
  <si>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</si>
  <si>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</si>
  <si>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</si>
  <si>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</si>
  <si>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</si>
  <si>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</si>
  <si>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</si>
  <si>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</si>
  <si>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</si>
  <si>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</si>
  <si>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</si>
  <si>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</si>
  <si>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</si>
  <si>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</si>
  <si>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</si>
  <si>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</si>
  <si>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</si>
  <si>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</si>
  <si>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</si>
  <si>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</si>
  <si>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</si>
  <si>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</si>
  <si>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</si>
  <si>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</si>
  <si>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</si>
  <si>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</si>
  <si>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</si>
  <si>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</si>
  <si>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</si>
  <si>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</si>
  <si>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</si>
  <si>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</si>
  <si>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</si>
  <si>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</si>
  <si>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</si>
  <si>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</si>
  <si>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</si>
  <si>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</si>
  <si>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</si>
  <si>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</si>
  <si>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</si>
  <si>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</si>
  <si>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</si>
  <si>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</si>
  <si>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</si>
  <si>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</si>
  <si>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</si>
  <si>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</si>
  <si>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</si>
  <si>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</si>
  <si>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</si>
  <si>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</si>
  <si>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</si>
  <si>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</si>
  <si>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</si>
  <si>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</si>
  <si>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</si>
  <si>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</si>
  <si>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</si>
  <si>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</si>
  <si>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</si>
  <si>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</si>
  <si>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</si>
  <si>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</si>
  <si>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</si>
  <si>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</si>
  <si>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</si>
  <si>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</si>
  <si>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</si>
  <si>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</si>
  <si>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</si>
  <si>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</si>
  <si>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</si>
  <si>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</si>
  <si>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</si>
  <si>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</si>
  <si>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</si>
  <si>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</si>
  <si>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</si>
  <si>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</si>
  <si>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</si>
  <si>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</si>
  <si>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</si>
  <si>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</si>
  <si>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</si>
  <si>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</si>
  <si>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</si>
  <si>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</si>
  <si>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</si>
  <si>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</si>
  <si>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</si>
  <si>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</si>
  <si>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</si>
  <si>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</si>
  <si>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</si>
  <si>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</si>
  <si>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</si>
  <si>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</si>
  <si>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</si>
  <si>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</si>
  <si>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</si>
  <si>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</si>
  <si>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</si>
  <si>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</si>
  <si>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</si>
  <si>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</si>
  <si>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</si>
  <si>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</si>
  <si>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</si>
  <si>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</si>
  <si>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</si>
  <si>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</si>
  <si>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</si>
  <si>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</si>
  <si>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</si>
  <si>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</si>
  <si>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</si>
  <si>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</si>
  <si>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</si>
  <si>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</si>
  <si>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</si>
  <si>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</si>
  <si>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</si>
  <si>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</si>
  <si>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</si>
  <si>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</si>
  <si>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</si>
  <si>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</si>
  <si>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</si>
  <si>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</si>
  <si>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</si>
  <si>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</si>
  <si>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</si>
  <si>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</si>
  <si>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</si>
  <si>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</si>
  <si>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</si>
  <si>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</si>
  <si>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</si>
  <si>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</si>
  <si>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</si>
  <si>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</si>
  <si>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</si>
  <si>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</si>
  <si>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</si>
  <si>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</si>
  <si>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</si>
  <si>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</si>
  <si>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</si>
  <si>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</si>
  <si>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</si>
  <si>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</si>
  <si>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</si>
  <si>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</si>
  <si>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</si>
  <si>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</si>
  <si>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</si>
  <si>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</si>
  <si>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</si>
  <si>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</si>
  <si>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</si>
  <si>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</si>
  <si>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</si>
  <si>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</si>
  <si>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MTS</t>
  </si>
  <si>
    <t>AYAGON</t>
  </si>
  <si>
    <t>CAÑERIA 11/4 GALV CL150 (TIRA6)</t>
  </si>
  <si>
    <t xml:space="preserve">OBSERVACIONES:  ITEM N°3 HILO A GAS ES PARA FABRICACION DEMORA </t>
  </si>
  <si>
    <t>DE 1 A 2 DIAS HABIL</t>
  </si>
  <si>
    <t>1506A</t>
  </si>
  <si>
    <t xml:space="preserve">ALLEN </t>
  </si>
  <si>
    <t>CODO 90° BSP11/4 GALV CL150</t>
  </si>
  <si>
    <t>UNION AMERICANA NBSP 11/4 GALV CL150</t>
  </si>
  <si>
    <t xml:space="preserve">UNION CLAMP SS304 3" ACE INOX </t>
  </si>
</sst>
</file>

<file path=xl/styles.xml><?xml version="1.0" encoding="utf-8"?>
<styleSheet xmlns="http://schemas.openxmlformats.org/spreadsheetml/2006/main">
  <numFmts count="3">
    <numFmt numFmtId="164" formatCode="[$-340A]d&quot; de &quot;mmmm&quot; de &quot;yyyy;@"/>
    <numFmt numFmtId="165" formatCode="00000\-0000"/>
    <numFmt numFmtId="166" formatCode="0;\-0;;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18"/>
      <color rgb="FFFF9900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  <border>
      <left style="thick">
        <color theme="9" tint="0.39994506668294322"/>
      </left>
      <right/>
      <top/>
      <bottom style="thick">
        <color theme="9" tint="0.39994506668294322"/>
      </bottom>
      <diagonal/>
    </border>
    <border>
      <left/>
      <right/>
      <top/>
      <bottom style="thick">
        <color theme="9" tint="0.3999450666829432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6" fillId="2" borderId="5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6" fillId="2" borderId="0" xfId="0" applyNumberFormat="1" applyFont="1" applyFill="1" applyBorder="1" applyAlignment="1" applyProtection="1">
      <alignment horizontal="center" vertical="center"/>
      <protection locked="0"/>
    </xf>
    <xf numFmtId="14" fontId="7" fillId="0" borderId="3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8" fillId="0" borderId="26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6" fillId="2" borderId="8" xfId="0" applyFont="1" applyFill="1" applyBorder="1" applyProtection="1">
      <protection locked="0"/>
    </xf>
    <xf numFmtId="3" fontId="8" fillId="0" borderId="27" xfId="0" applyNumberFormat="1" applyFont="1" applyBorder="1" applyProtection="1"/>
    <xf numFmtId="0" fontId="0" fillId="0" borderId="0" xfId="0" applyAlignment="1">
      <alignment horizontal="right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Protection="1">
      <protection locked="0"/>
    </xf>
    <xf numFmtId="0" fontId="9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6" xfId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 vertical="center"/>
    </xf>
    <xf numFmtId="0" fontId="9" fillId="2" borderId="9" xfId="0" applyFont="1" applyFill="1" applyBorder="1" applyProtection="1">
      <protection locked="0"/>
    </xf>
    <xf numFmtId="0" fontId="9" fillId="2" borderId="8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164" fontId="12" fillId="2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3" fillId="2" borderId="5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6" xfId="0" applyFont="1" applyFill="1" applyBorder="1" applyProtection="1">
      <protection locked="0"/>
    </xf>
    <xf numFmtId="0" fontId="13" fillId="2" borderId="9" xfId="0" applyFont="1" applyFill="1" applyBorder="1" applyAlignment="1" applyProtection="1">
      <protection locked="0"/>
    </xf>
    <xf numFmtId="0" fontId="13" fillId="2" borderId="8" xfId="0" applyFont="1" applyFill="1" applyBorder="1" applyAlignment="1" applyProtection="1">
      <protection locked="0"/>
    </xf>
    <xf numFmtId="0" fontId="13" fillId="2" borderId="10" xfId="0" applyFont="1" applyFill="1" applyBorder="1" applyAlignment="1" applyProtection="1">
      <protection locked="0"/>
    </xf>
    <xf numFmtId="0" fontId="12" fillId="2" borderId="1" xfId="0" applyFont="1" applyFill="1" applyBorder="1" applyProtection="1">
      <protection locked="0"/>
    </xf>
    <xf numFmtId="0" fontId="9" fillId="2" borderId="3" xfId="0" applyFont="1" applyFill="1" applyBorder="1" applyProtection="1">
      <protection locked="0"/>
    </xf>
    <xf numFmtId="0" fontId="9" fillId="2" borderId="12" xfId="0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right" vertical="center"/>
      <protection locked="0"/>
    </xf>
    <xf numFmtId="0" fontId="9" fillId="2" borderId="14" xfId="0" applyFont="1" applyFill="1" applyBorder="1" applyAlignment="1" applyProtection="1">
      <alignment horizontal="right"/>
      <protection locked="0"/>
    </xf>
    <xf numFmtId="1" fontId="9" fillId="2" borderId="15" xfId="0" applyNumberFormat="1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 applyProtection="1">
      <alignment horizontal="right"/>
      <protection locked="0"/>
    </xf>
    <xf numFmtId="9" fontId="9" fillId="2" borderId="17" xfId="0" applyNumberFormat="1" applyFont="1" applyFill="1" applyBorder="1" applyAlignment="1" applyProtection="1">
      <alignment horizontal="right" vertical="center"/>
      <protection locked="0"/>
    </xf>
    <xf numFmtId="9" fontId="9" fillId="2" borderId="0" xfId="0" applyNumberFormat="1" applyFont="1" applyFill="1" applyBorder="1" applyAlignment="1" applyProtection="1">
      <alignment horizontal="right" vertical="center"/>
      <protection locked="0"/>
    </xf>
    <xf numFmtId="9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18" xfId="0" applyNumberFormat="1" applyFont="1" applyFill="1" applyBorder="1" applyAlignment="1" applyProtection="1">
      <alignment horizontal="center"/>
    </xf>
    <xf numFmtId="0" fontId="9" fillId="2" borderId="6" xfId="0" applyFont="1" applyFill="1" applyBorder="1" applyProtection="1">
      <protection locked="0"/>
    </xf>
    <xf numFmtId="0" fontId="9" fillId="2" borderId="17" xfId="0" applyFont="1" applyFill="1" applyBorder="1" applyAlignment="1" applyProtection="1">
      <alignment horizontal="right" vertical="center"/>
      <protection locked="0"/>
    </xf>
    <xf numFmtId="0" fontId="9" fillId="2" borderId="7" xfId="0" applyFont="1" applyFill="1" applyBorder="1" applyAlignment="1" applyProtection="1">
      <alignment horizontal="right"/>
      <protection locked="0"/>
    </xf>
    <xf numFmtId="0" fontId="9" fillId="2" borderId="10" xfId="0" applyFont="1" applyFill="1" applyBorder="1" applyProtection="1">
      <protection locked="0"/>
    </xf>
    <xf numFmtId="0" fontId="9" fillId="2" borderId="19" xfId="0" applyFont="1" applyFill="1" applyBorder="1" applyAlignment="1" applyProtection="1">
      <alignment horizontal="right" vertical="center"/>
      <protection locked="0"/>
    </xf>
    <xf numFmtId="0" fontId="9" fillId="2" borderId="8" xfId="0" applyFont="1" applyFill="1" applyBorder="1" applyAlignment="1" applyProtection="1">
      <alignment horizontal="right" vertical="center"/>
      <protection locked="0"/>
    </xf>
    <xf numFmtId="0" fontId="9" fillId="2" borderId="20" xfId="0" applyFont="1" applyFill="1" applyBorder="1" applyAlignment="1" applyProtection="1">
      <alignment horizontal="right"/>
      <protection locked="0"/>
    </xf>
    <xf numFmtId="1" fontId="9" fillId="2" borderId="21" xfId="0" applyNumberFormat="1" applyFont="1" applyFill="1" applyBorder="1" applyAlignment="1" applyProtection="1">
      <alignment horizontal="center"/>
    </xf>
    <xf numFmtId="165" fontId="14" fillId="0" borderId="4" xfId="1" applyNumberFormat="1" applyFont="1" applyFill="1" applyBorder="1" applyAlignment="1" applyProtection="1">
      <alignment horizontal="center" vertical="center"/>
      <protection locked="0"/>
    </xf>
    <xf numFmtId="166" fontId="9" fillId="2" borderId="11" xfId="0" applyNumberFormat="1" applyFont="1" applyFill="1" applyBorder="1" applyAlignment="1" applyProtection="1">
      <alignment horizontal="center"/>
    </xf>
    <xf numFmtId="166" fontId="9" fillId="2" borderId="11" xfId="0" applyNumberFormat="1" applyFont="1" applyFill="1" applyBorder="1" applyAlignment="1" applyProtection="1">
      <alignment horizontal="center"/>
      <protection locked="0"/>
    </xf>
    <xf numFmtId="166" fontId="9" fillId="2" borderId="3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</xf>
    <xf numFmtId="166" fontId="9" fillId="2" borderId="16" xfId="0" applyNumberFormat="1" applyFont="1" applyFill="1" applyBorder="1" applyAlignment="1" applyProtection="1">
      <alignment horizontal="center"/>
      <protection locked="0"/>
    </xf>
    <xf numFmtId="166" fontId="9" fillId="2" borderId="6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</xf>
    <xf numFmtId="166" fontId="9" fillId="2" borderId="22" xfId="0" applyNumberFormat="1" applyFont="1" applyFill="1" applyBorder="1" applyAlignment="1" applyProtection="1">
      <alignment horizontal="center"/>
      <protection locked="0"/>
    </xf>
    <xf numFmtId="166" fontId="9" fillId="2" borderId="1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Protection="1"/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6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166" fontId="16" fillId="2" borderId="6" xfId="0" applyNumberFormat="1" applyFont="1" applyFill="1" applyBorder="1" applyAlignment="1" applyProtection="1">
      <alignment horizontal="left"/>
    </xf>
    <xf numFmtId="166" fontId="16" fillId="2" borderId="3" xfId="0" applyNumberFormat="1" applyFont="1" applyFill="1" applyBorder="1" applyAlignment="1" applyProtection="1">
      <alignment horizontal="left"/>
    </xf>
    <xf numFmtId="0" fontId="17" fillId="2" borderId="6" xfId="0" applyFont="1" applyFill="1" applyBorder="1" applyAlignment="1" applyProtection="1">
      <alignment horizontal="center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4" fillId="0" borderId="0" xfId="1"/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Protection="1">
      <protection locked="0"/>
    </xf>
    <xf numFmtId="9" fontId="2" fillId="3" borderId="0" xfId="3" applyFont="1" applyFill="1" applyProtection="1"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Protection="1">
      <protection locked="0"/>
    </xf>
    <xf numFmtId="0" fontId="17" fillId="2" borderId="16" xfId="0" applyFont="1" applyFill="1" applyBorder="1" applyProtection="1"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0" fontId="17" fillId="2" borderId="5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protection locked="0"/>
    </xf>
    <xf numFmtId="0" fontId="16" fillId="0" borderId="6" xfId="0" applyFont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protection locked="0"/>
    </xf>
    <xf numFmtId="0" fontId="9" fillId="0" borderId="6" xfId="0" applyFont="1" applyBorder="1" applyAlignment="1" applyProtection="1">
      <protection locked="0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166" fontId="12" fillId="2" borderId="0" xfId="0" applyNumberFormat="1" applyFont="1" applyFill="1" applyBorder="1" applyAlignment="1" applyProtection="1">
      <alignment horizontal="left"/>
    </xf>
    <xf numFmtId="166" fontId="12" fillId="2" borderId="6" xfId="0" applyNumberFormat="1" applyFont="1" applyFill="1" applyBorder="1" applyAlignment="1" applyProtection="1">
      <alignment horizontal="left"/>
    </xf>
    <xf numFmtId="166" fontId="16" fillId="2" borderId="0" xfId="0" applyNumberFormat="1" applyFont="1" applyFill="1" applyBorder="1" applyAlignment="1" applyProtection="1">
      <alignment horizontal="left"/>
    </xf>
    <xf numFmtId="166" fontId="10" fillId="2" borderId="0" xfId="0" applyNumberFormat="1" applyFont="1" applyFill="1" applyBorder="1" applyAlignment="1" applyProtection="1">
      <alignment horizontal="left"/>
    </xf>
  </cellXfs>
  <cellStyles count="4">
    <cellStyle name="Hipervínculo" xfId="1" builtinId="8"/>
    <cellStyle name="Normal" xfId="0" builtinId="0"/>
    <cellStyle name="Normal 2" xfId="2"/>
    <cellStyle name="Porcentual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51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rojas@lucasdiesel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workbookViewId="0">
      <selection activeCell="C17" sqref="C17:E17"/>
    </sheetView>
  </sheetViews>
  <sheetFormatPr baseColWidth="10" defaultRowHeight="1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8.5703125" style="8" bestFit="1" customWidth="1"/>
    <col min="13" max="13" width="8.28515625" style="8" bestFit="1" customWidth="1"/>
    <col min="14" max="14" width="10" style="8" bestFit="1" customWidth="1"/>
    <col min="15" max="15" width="7.42578125" style="8" bestFit="1" customWidth="1"/>
    <col min="16" max="16" width="4.42578125" style="8" bestFit="1" customWidth="1"/>
    <col min="17" max="17" width="11.85546875" style="8" bestFit="1" customWidth="1"/>
    <col min="18" max="16384" width="11.42578125" style="8"/>
  </cols>
  <sheetData>
    <row r="1" spans="2:18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8" ht="57" customHeight="1" thickBot="1">
      <c r="B2" s="9"/>
      <c r="C2" s="10"/>
      <c r="D2" s="10"/>
      <c r="E2" s="10"/>
      <c r="F2" s="11"/>
      <c r="G2" s="12"/>
      <c r="H2" s="12"/>
      <c r="I2" s="13"/>
      <c r="J2" s="84" t="s">
        <v>599</v>
      </c>
      <c r="K2" s="7"/>
      <c r="L2" s="7"/>
    </row>
    <row r="3" spans="2:18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8">
      <c r="B4" s="37" t="s">
        <v>6</v>
      </c>
      <c r="C4" s="38"/>
      <c r="D4" s="98" t="s">
        <v>579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8">
      <c r="B5" s="41"/>
      <c r="C5" s="42"/>
      <c r="D5" s="43"/>
      <c r="E5" s="129" t="str">
        <f>VLOOKUP(D4,CLIENTES,4,FALSE)</f>
        <v>AV.PDTE.FREI MONTALVA 3899</v>
      </c>
      <c r="F5" s="129"/>
      <c r="G5" s="129"/>
      <c r="H5" s="129"/>
      <c r="I5" s="129"/>
      <c r="J5" s="130"/>
      <c r="K5" s="20"/>
    </row>
    <row r="6" spans="2:18" ht="17.25" customHeight="1">
      <c r="B6" s="41" t="s">
        <v>26</v>
      </c>
      <c r="C6" s="42"/>
      <c r="D6" s="100" t="str">
        <f>VLOOKUP(D4,CLIENTES,2,FALSE)</f>
        <v>MARZULLO S.A.</v>
      </c>
      <c r="E6" s="42" t="s">
        <v>7</v>
      </c>
      <c r="F6" s="131">
        <f>VLOOKUP(D4,CLIENTES,5,FALSE)</f>
        <v>0</v>
      </c>
      <c r="G6" s="131"/>
      <c r="H6" s="131"/>
      <c r="I6" s="94">
        <f>VLOOKUP(D4,CLIENTES,11,FALSE)</f>
        <v>0</v>
      </c>
      <c r="J6" s="44"/>
    </row>
    <row r="7" spans="2:18">
      <c r="B7" s="41" t="s">
        <v>24</v>
      </c>
      <c r="C7" s="42"/>
      <c r="D7" s="99">
        <f>VLOOKUP(D4,CLIENTES,3,FALSE)</f>
        <v>0</v>
      </c>
      <c r="E7" s="42" t="s">
        <v>8</v>
      </c>
      <c r="F7" s="131" t="str">
        <f>VLOOKUP(D4,CLIENTES,6,FALSE)</f>
        <v>CONCHALI</v>
      </c>
      <c r="G7" s="131"/>
      <c r="H7" s="131"/>
      <c r="I7" s="42" t="s">
        <v>25</v>
      </c>
      <c r="J7" s="101" t="str">
        <f>VLOOKUP(D4,CLIENTES,8,FALSE)</f>
        <v>Luis Barriento Nuñez</v>
      </c>
    </row>
    <row r="8" spans="2:18" ht="15.75" thickBot="1">
      <c r="B8" s="127" t="s">
        <v>27</v>
      </c>
      <c r="C8" s="128"/>
      <c r="D8" s="99">
        <f>VLOOKUP(D4,CLIENTES,7,FALSE)</f>
        <v>0</v>
      </c>
      <c r="E8" s="42" t="s">
        <v>11</v>
      </c>
      <c r="F8" s="132">
        <f>VLOOKUP(D4,CLIENTES,12,FALSE)</f>
        <v>0</v>
      </c>
      <c r="G8" s="132"/>
      <c r="H8" s="132"/>
      <c r="I8" s="42" t="s">
        <v>14</v>
      </c>
      <c r="J8" s="45">
        <f ca="1">TODAY()</f>
        <v>41725</v>
      </c>
      <c r="K8" s="20"/>
      <c r="L8" s="20"/>
    </row>
    <row r="9" spans="2:18" ht="16.5" thickTop="1" thickBot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50" t="s">
        <v>1</v>
      </c>
      <c r="C10" s="115" t="s">
        <v>23</v>
      </c>
      <c r="D10" s="116"/>
      <c r="E10" s="117"/>
      <c r="F10" s="51" t="s">
        <v>0</v>
      </c>
      <c r="G10" s="52" t="s">
        <v>22</v>
      </c>
      <c r="H10" s="52" t="s">
        <v>15</v>
      </c>
      <c r="I10" s="53" t="s">
        <v>13</v>
      </c>
      <c r="J10" s="54" t="s">
        <v>2</v>
      </c>
      <c r="K10" s="24" t="s">
        <v>17</v>
      </c>
      <c r="L10" s="25"/>
      <c r="M10" s="25" t="s">
        <v>600</v>
      </c>
      <c r="N10" s="25" t="s">
        <v>595</v>
      </c>
      <c r="O10" s="25"/>
      <c r="P10" s="26" t="s">
        <v>16</v>
      </c>
      <c r="Q10" s="25" t="s">
        <v>18</v>
      </c>
      <c r="R10" s="27" t="s">
        <v>19</v>
      </c>
    </row>
    <row r="11" spans="2:18">
      <c r="B11" s="95">
        <v>1</v>
      </c>
      <c r="C11" s="118" t="s">
        <v>601</v>
      </c>
      <c r="D11" s="119"/>
      <c r="E11" s="120"/>
      <c r="F11" s="104">
        <v>15</v>
      </c>
      <c r="G11" s="111" t="s">
        <v>22</v>
      </c>
      <c r="H11" s="85">
        <f>VLOOKUP(B11,COTIZADO,8,FALSE)</f>
        <v>1811.2</v>
      </c>
      <c r="I11" s="86"/>
      <c r="J11" s="87">
        <f t="shared" ref="J11:J28" si="0">F11*H11*(1-I11/100)</f>
        <v>27168</v>
      </c>
      <c r="K11" s="28">
        <v>1</v>
      </c>
      <c r="L11" s="29"/>
      <c r="M11" s="29"/>
      <c r="N11" s="29">
        <v>1132</v>
      </c>
      <c r="O11" s="29"/>
      <c r="P11" s="30">
        <v>1.6</v>
      </c>
      <c r="Q11" s="31">
        <f t="shared" ref="Q11:Q20" si="1">N11</f>
        <v>1132</v>
      </c>
      <c r="R11" s="35">
        <f>Q11*P11</f>
        <v>1811.2</v>
      </c>
    </row>
    <row r="12" spans="2:18">
      <c r="B12" s="114">
        <v>2</v>
      </c>
      <c r="C12" s="121" t="s">
        <v>602</v>
      </c>
      <c r="D12" s="122"/>
      <c r="E12" s="123"/>
      <c r="F12" s="103">
        <v>15</v>
      </c>
      <c r="G12" s="112" t="s">
        <v>22</v>
      </c>
      <c r="H12" s="88">
        <f t="shared" ref="H12:H28" si="2">VLOOKUP(B12,COTIZADO,8,FALSE)</f>
        <v>4531.2</v>
      </c>
      <c r="I12" s="89">
        <v>0</v>
      </c>
      <c r="J12" s="90">
        <f t="shared" si="0"/>
        <v>67968</v>
      </c>
      <c r="K12" s="28">
        <v>2</v>
      </c>
      <c r="L12" s="29"/>
      <c r="M12" s="29"/>
      <c r="N12" s="29">
        <v>2832</v>
      </c>
      <c r="O12" s="29"/>
      <c r="P12" s="30">
        <v>1.6</v>
      </c>
      <c r="Q12" s="31">
        <f>N12</f>
        <v>2832</v>
      </c>
      <c r="R12" s="35">
        <f t="shared" ref="R12:R28" si="3">Q12*P12</f>
        <v>4531.2</v>
      </c>
    </row>
    <row r="13" spans="2:18">
      <c r="B13" s="114">
        <v>3</v>
      </c>
      <c r="C13" s="121" t="s">
        <v>596</v>
      </c>
      <c r="D13" s="122"/>
      <c r="E13" s="123"/>
      <c r="F13" s="103">
        <v>30</v>
      </c>
      <c r="G13" s="112" t="s">
        <v>594</v>
      </c>
      <c r="H13" s="88">
        <f t="shared" si="2"/>
        <v>6336</v>
      </c>
      <c r="I13" s="89"/>
      <c r="J13" s="90">
        <f t="shared" si="0"/>
        <v>190080</v>
      </c>
      <c r="K13" s="28">
        <v>3</v>
      </c>
      <c r="L13" s="29"/>
      <c r="M13" s="29"/>
      <c r="N13" s="29">
        <v>3960</v>
      </c>
      <c r="O13" s="29"/>
      <c r="P13" s="30">
        <v>1.6</v>
      </c>
      <c r="Q13" s="31">
        <f t="shared" si="1"/>
        <v>3960</v>
      </c>
      <c r="R13" s="35">
        <f t="shared" si="3"/>
        <v>6336</v>
      </c>
    </row>
    <row r="14" spans="2:18">
      <c r="B14" s="114">
        <v>4</v>
      </c>
      <c r="C14" s="121" t="s">
        <v>603</v>
      </c>
      <c r="D14" s="122"/>
      <c r="E14" s="123"/>
      <c r="F14" s="103">
        <v>1</v>
      </c>
      <c r="G14" s="112" t="s">
        <v>22</v>
      </c>
      <c r="H14" s="88">
        <f t="shared" si="2"/>
        <v>11685</v>
      </c>
      <c r="I14" s="89">
        <v>0</v>
      </c>
      <c r="J14" s="90">
        <f t="shared" si="0"/>
        <v>11685</v>
      </c>
      <c r="K14" s="28">
        <v>4</v>
      </c>
      <c r="L14" s="29"/>
      <c r="M14" s="29">
        <v>7790</v>
      </c>
      <c r="N14" s="29"/>
      <c r="O14" s="29"/>
      <c r="P14" s="30">
        <v>1.5</v>
      </c>
      <c r="Q14" s="31">
        <f>M14</f>
        <v>7790</v>
      </c>
      <c r="R14" s="35">
        <f t="shared" si="3"/>
        <v>11685</v>
      </c>
    </row>
    <row r="15" spans="2:18">
      <c r="B15" s="106">
        <v>5</v>
      </c>
      <c r="C15" s="121"/>
      <c r="D15" s="122"/>
      <c r="E15" s="123"/>
      <c r="F15" s="103"/>
      <c r="G15" s="112"/>
      <c r="H15" s="88">
        <f t="shared" si="2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 t="shared" si="1"/>
        <v>0</v>
      </c>
      <c r="R15" s="35">
        <f t="shared" si="3"/>
        <v>0</v>
      </c>
    </row>
    <row r="16" spans="2:18">
      <c r="B16" s="106">
        <v>6</v>
      </c>
      <c r="C16" s="121"/>
      <c r="D16" s="122"/>
      <c r="E16" s="123"/>
      <c r="F16" s="110"/>
      <c r="G16" s="112"/>
      <c r="H16" s="88">
        <f t="shared" si="2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1.6</v>
      </c>
      <c r="Q16" s="31">
        <f t="shared" si="1"/>
        <v>0</v>
      </c>
      <c r="R16" s="35">
        <f t="shared" si="3"/>
        <v>0</v>
      </c>
    </row>
    <row r="17" spans="2:23">
      <c r="B17" s="106">
        <v>7</v>
      </c>
      <c r="C17" s="121"/>
      <c r="D17" s="122"/>
      <c r="E17" s="123"/>
      <c r="F17" s="103"/>
      <c r="G17" s="112"/>
      <c r="H17" s="88">
        <f t="shared" si="2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1.6</v>
      </c>
      <c r="Q17" s="31">
        <f t="shared" si="1"/>
        <v>0</v>
      </c>
      <c r="R17" s="35">
        <f t="shared" si="3"/>
        <v>0</v>
      </c>
    </row>
    <row r="18" spans="2:23">
      <c r="B18" s="106">
        <v>8</v>
      </c>
      <c r="C18" s="121"/>
      <c r="D18" s="122"/>
      <c r="E18" s="123"/>
      <c r="F18" s="103"/>
      <c r="G18" s="112"/>
      <c r="H18" s="88">
        <f t="shared" si="2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1.6</v>
      </c>
      <c r="Q18" s="31">
        <f t="shared" si="1"/>
        <v>0</v>
      </c>
      <c r="R18" s="35">
        <f t="shared" si="3"/>
        <v>0</v>
      </c>
    </row>
    <row r="19" spans="2:23">
      <c r="B19" s="106">
        <v>9</v>
      </c>
      <c r="C19" s="121"/>
      <c r="D19" s="122"/>
      <c r="E19" s="123"/>
      <c r="F19" s="103"/>
      <c r="G19" s="112"/>
      <c r="H19" s="88">
        <f t="shared" si="2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1.6</v>
      </c>
      <c r="Q19" s="31">
        <f t="shared" si="1"/>
        <v>0</v>
      </c>
      <c r="R19" s="35">
        <f t="shared" si="3"/>
        <v>0</v>
      </c>
    </row>
    <row r="20" spans="2:23">
      <c r="B20" s="106">
        <v>10</v>
      </c>
      <c r="C20" s="121"/>
      <c r="D20" s="122"/>
      <c r="E20" s="123"/>
      <c r="F20" s="103"/>
      <c r="G20" s="112"/>
      <c r="H20" s="88">
        <f t="shared" si="2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1.5</v>
      </c>
      <c r="Q20" s="31">
        <f t="shared" si="1"/>
        <v>0</v>
      </c>
      <c r="R20" s="35">
        <f t="shared" si="3"/>
        <v>0</v>
      </c>
    </row>
    <row r="21" spans="2:23">
      <c r="B21" s="106">
        <v>11</v>
      </c>
      <c r="C21" s="124"/>
      <c r="D21" s="125"/>
      <c r="E21" s="126"/>
      <c r="F21" s="96"/>
      <c r="G21" s="58"/>
      <c r="H21" s="88">
        <f t="shared" si="2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3"/>
        <v>0</v>
      </c>
    </row>
    <row r="22" spans="2:23">
      <c r="B22" s="106">
        <v>12</v>
      </c>
      <c r="C22" s="124"/>
      <c r="D22" s="125"/>
      <c r="E22" s="126"/>
      <c r="F22" s="96"/>
      <c r="G22" s="58"/>
      <c r="H22" s="88">
        <f t="shared" si="2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23">
      <c r="B23" s="106">
        <v>13</v>
      </c>
      <c r="C23" s="124"/>
      <c r="D23" s="125"/>
      <c r="E23" s="126"/>
      <c r="F23" s="96"/>
      <c r="G23" s="58"/>
      <c r="H23" s="88">
        <f t="shared" si="2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23">
      <c r="B24" s="106">
        <v>14</v>
      </c>
      <c r="C24" s="124"/>
      <c r="D24" s="125"/>
      <c r="E24" s="126"/>
      <c r="F24" s="96"/>
      <c r="G24" s="58"/>
      <c r="H24" s="88">
        <f t="shared" si="2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23">
      <c r="B25" s="106">
        <v>15</v>
      </c>
      <c r="C25" s="55"/>
      <c r="D25" s="56"/>
      <c r="E25" s="57"/>
      <c r="F25" s="96"/>
      <c r="G25" s="58"/>
      <c r="H25" s="88">
        <f t="shared" si="2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23">
      <c r="B26" s="106">
        <v>16</v>
      </c>
      <c r="C26" s="55"/>
      <c r="D26" s="56"/>
      <c r="E26" s="57"/>
      <c r="F26" s="96"/>
      <c r="G26" s="58"/>
      <c r="H26" s="88">
        <f t="shared" si="2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23">
      <c r="B27" s="106">
        <v>17</v>
      </c>
      <c r="C27" s="55"/>
      <c r="D27" s="56"/>
      <c r="E27" s="57"/>
      <c r="F27" s="96"/>
      <c r="G27" s="58"/>
      <c r="H27" s="88">
        <f t="shared" si="2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23" ht="15.75" thickBot="1">
      <c r="B28" s="106">
        <v>18</v>
      </c>
      <c r="C28" s="59"/>
      <c r="D28" s="60"/>
      <c r="E28" s="61"/>
      <c r="F28" s="96"/>
      <c r="G28" s="58"/>
      <c r="H28" s="91">
        <f t="shared" si="2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23">
      <c r="B29" s="62" t="s">
        <v>597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296901</v>
      </c>
      <c r="R29" s="108"/>
    </row>
    <row r="30" spans="2:23" ht="15.75" thickBot="1">
      <c r="B30" s="68"/>
      <c r="C30" s="69" t="s">
        <v>598</v>
      </c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296901</v>
      </c>
      <c r="M31" s="118"/>
      <c r="N31" s="119"/>
      <c r="O31" s="120"/>
      <c r="P31" s="29"/>
      <c r="Q31" s="29"/>
      <c r="W31" s="109"/>
    </row>
    <row r="32" spans="2:23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56411.19</v>
      </c>
      <c r="M32" s="121"/>
      <c r="N32" s="122"/>
      <c r="O32" s="123"/>
      <c r="P32" s="29"/>
      <c r="Q32" s="29"/>
      <c r="W32" s="109"/>
    </row>
    <row r="33" spans="2:28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353312.19</v>
      </c>
      <c r="M33" s="121"/>
      <c r="N33" s="122"/>
      <c r="O33" s="123"/>
      <c r="P33" s="29"/>
      <c r="Q33" s="29"/>
      <c r="W33" s="109"/>
    </row>
    <row r="34" spans="2:28">
      <c r="M34" s="121"/>
      <c r="N34" s="122"/>
      <c r="O34" s="123"/>
      <c r="P34" s="29"/>
      <c r="Q34" s="29"/>
      <c r="W34" s="109"/>
    </row>
    <row r="36" spans="2:28">
      <c r="AB36" s="8">
        <f>+Y35+Z35+AA35+AB35</f>
        <v>0</v>
      </c>
    </row>
  </sheetData>
  <sheetProtection sheet="1" objects="1" scenarios="1"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4">
    <mergeCell ref="B8:C8"/>
    <mergeCell ref="E5:J5"/>
    <mergeCell ref="F6:H6"/>
    <mergeCell ref="F7:H7"/>
    <mergeCell ref="F8:H8"/>
    <mergeCell ref="M31:O31"/>
    <mergeCell ref="M32:O3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  <mergeCell ref="C10:E10"/>
    <mergeCell ref="C11:E11"/>
    <mergeCell ref="C13:E13"/>
    <mergeCell ref="C14:E14"/>
    <mergeCell ref="C15:E15"/>
    <mergeCell ref="C12:E12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workbookViewId="0">
      <pane ySplit="1" topLeftCell="A93" activePane="bottomLeft" state="frozen"/>
      <selection activeCell="B1" sqref="B1"/>
      <selection pane="bottomLeft" activeCell="H110" sqref="H110"/>
    </sheetView>
  </sheetViews>
  <sheetFormatPr baseColWidth="10" defaultRowHeight="15"/>
  <cols>
    <col min="1" max="1" width="5.28515625" bestFit="1" customWidth="1"/>
    <col min="2" max="2" width="12" style="36" bestFit="1" customWidth="1"/>
    <col min="3" max="3" width="15.28515625" bestFit="1" customWidth="1"/>
    <col min="4" max="4" width="15.85546875" bestFit="1" customWidth="1"/>
    <col min="5" max="5" width="18.1406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3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13">
      <c r="A8">
        <v>7</v>
      </c>
      <c r="B8" s="36" t="s">
        <v>77</v>
      </c>
      <c r="C8" t="s">
        <v>78</v>
      </c>
      <c r="G8" t="s">
        <v>32</v>
      </c>
    </row>
    <row r="9" spans="1:13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3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3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3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3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3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3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3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3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3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3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3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3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3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3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3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3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3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3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3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13">
      <c r="A52">
        <v>51</v>
      </c>
      <c r="B52" s="36" t="s">
        <v>287</v>
      </c>
      <c r="C52" t="s">
        <v>288</v>
      </c>
      <c r="G52" t="s">
        <v>32</v>
      </c>
    </row>
    <row r="53" spans="1:13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3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3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3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13">
      <c r="A59">
        <v>58</v>
      </c>
      <c r="B59" s="36" t="s">
        <v>323</v>
      </c>
      <c r="C59" t="s">
        <v>324</v>
      </c>
      <c r="G59" t="s">
        <v>32</v>
      </c>
    </row>
    <row r="60" spans="1:13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3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3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3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3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3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3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13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13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3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3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3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3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3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3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13">
      <c r="A86">
        <v>85</v>
      </c>
      <c r="B86" s="36" t="s">
        <v>445</v>
      </c>
      <c r="C86" t="s">
        <v>446</v>
      </c>
      <c r="G86" t="s">
        <v>32</v>
      </c>
    </row>
    <row r="87" spans="1:13">
      <c r="A87">
        <v>86</v>
      </c>
      <c r="B87" s="36" t="s">
        <v>447</v>
      </c>
      <c r="C87" t="s">
        <v>448</v>
      </c>
      <c r="G87" t="s">
        <v>32</v>
      </c>
    </row>
    <row r="88" spans="1:13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3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3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3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3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3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3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13">
      <c r="A104">
        <v>103</v>
      </c>
      <c r="B104" s="36" t="s">
        <v>529</v>
      </c>
      <c r="C104" t="s">
        <v>530</v>
      </c>
      <c r="G104" t="s">
        <v>32</v>
      </c>
    </row>
    <row r="105" spans="1:13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3">
      <c r="A106">
        <v>105</v>
      </c>
      <c r="B106" s="36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13">
      <c r="A107">
        <v>106</v>
      </c>
      <c r="B107" s="36" t="s">
        <v>579</v>
      </c>
      <c r="C107" t="s">
        <v>580</v>
      </c>
      <c r="E107" t="s">
        <v>581</v>
      </c>
      <c r="G107" t="s">
        <v>120</v>
      </c>
      <c r="I107" t="s">
        <v>593</v>
      </c>
      <c r="K107" t="s">
        <v>582</v>
      </c>
    </row>
    <row r="108" spans="1:13">
      <c r="A108">
        <v>107</v>
      </c>
      <c r="B108" s="36" t="s">
        <v>584</v>
      </c>
      <c r="C108" t="s">
        <v>583</v>
      </c>
      <c r="G108" t="s">
        <v>120</v>
      </c>
      <c r="I108" t="s">
        <v>585</v>
      </c>
      <c r="L108" s="105" t="s">
        <v>586</v>
      </c>
    </row>
    <row r="109" spans="1:13">
      <c r="A109">
        <v>108</v>
      </c>
      <c r="B109" s="36" t="s">
        <v>587</v>
      </c>
      <c r="C109" t="s">
        <v>588</v>
      </c>
      <c r="E109" t="s">
        <v>589</v>
      </c>
      <c r="F109" t="s">
        <v>590</v>
      </c>
      <c r="I109" t="s">
        <v>591</v>
      </c>
      <c r="K109" t="s">
        <v>592</v>
      </c>
    </row>
    <row r="110" spans="1:13">
      <c r="A110">
        <v>109</v>
      </c>
    </row>
    <row r="111" spans="1:13">
      <c r="A111">
        <v>110</v>
      </c>
    </row>
    <row r="112" spans="1:1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  <row r="132" spans="1:1">
      <c r="A132">
        <v>131</v>
      </c>
    </row>
    <row r="133" spans="1:1">
      <c r="A133">
        <v>132</v>
      </c>
    </row>
    <row r="134" spans="1:1">
      <c r="A134">
        <v>133</v>
      </c>
    </row>
    <row r="135" spans="1:1">
      <c r="A135">
        <v>134</v>
      </c>
    </row>
    <row r="136" spans="1:1">
      <c r="A136">
        <v>135</v>
      </c>
    </row>
    <row r="137" spans="1:1">
      <c r="A137">
        <v>136</v>
      </c>
    </row>
    <row r="138" spans="1:1">
      <c r="A138">
        <v>137</v>
      </c>
    </row>
    <row r="139" spans="1:1">
      <c r="A139">
        <v>138</v>
      </c>
    </row>
    <row r="140" spans="1:1">
      <c r="A140">
        <v>139</v>
      </c>
    </row>
    <row r="141" spans="1:1">
      <c r="A141">
        <v>140</v>
      </c>
    </row>
    <row r="142" spans="1:1">
      <c r="A142">
        <v>141</v>
      </c>
    </row>
    <row r="143" spans="1:1">
      <c r="A143">
        <v>142</v>
      </c>
    </row>
    <row r="144" spans="1:1">
      <c r="A144">
        <v>143</v>
      </c>
    </row>
    <row r="145" spans="1:1">
      <c r="A145">
        <v>144</v>
      </c>
    </row>
    <row r="146" spans="1:1">
      <c r="A146">
        <v>145</v>
      </c>
    </row>
    <row r="147" spans="1:1">
      <c r="A147">
        <v>146</v>
      </c>
    </row>
    <row r="148" spans="1:1">
      <c r="A148">
        <v>147</v>
      </c>
    </row>
    <row r="149" spans="1:1">
      <c r="A149">
        <v>148</v>
      </c>
    </row>
    <row r="150" spans="1:1">
      <c r="A150">
        <v>149</v>
      </c>
    </row>
    <row r="151" spans="1:1">
      <c r="A151">
        <v>150</v>
      </c>
    </row>
    <row r="152" spans="1:1">
      <c r="A152">
        <v>151</v>
      </c>
    </row>
    <row r="153" spans="1:1">
      <c r="A153">
        <v>152</v>
      </c>
    </row>
    <row r="154" spans="1:1">
      <c r="A154">
        <v>153</v>
      </c>
    </row>
    <row r="155" spans="1:1">
      <c r="A155">
        <v>154</v>
      </c>
    </row>
    <row r="156" spans="1:1">
      <c r="A156">
        <v>155</v>
      </c>
    </row>
    <row r="157" spans="1:1">
      <c r="A157">
        <v>156</v>
      </c>
    </row>
    <row r="158" spans="1:1">
      <c r="A158">
        <v>157</v>
      </c>
    </row>
    <row r="159" spans="1:1">
      <c r="A159">
        <v>158</v>
      </c>
    </row>
    <row r="160" spans="1:1">
      <c r="A160">
        <v>159</v>
      </c>
    </row>
    <row r="161" spans="1:1">
      <c r="A161">
        <v>160</v>
      </c>
    </row>
    <row r="162" spans="1:1">
      <c r="A162">
        <v>161</v>
      </c>
    </row>
    <row r="163" spans="1:1">
      <c r="A163">
        <v>162</v>
      </c>
    </row>
    <row r="164" spans="1:1">
      <c r="A164">
        <v>163</v>
      </c>
    </row>
    <row r="165" spans="1:1">
      <c r="A165">
        <v>164</v>
      </c>
    </row>
    <row r="166" spans="1:1">
      <c r="A166">
        <v>165</v>
      </c>
    </row>
    <row r="167" spans="1:1">
      <c r="A167">
        <v>166</v>
      </c>
    </row>
    <row r="168" spans="1:1">
      <c r="A168">
        <v>167</v>
      </c>
    </row>
    <row r="169" spans="1:1">
      <c r="A169">
        <v>168</v>
      </c>
    </row>
    <row r="170" spans="1:1">
      <c r="A170">
        <v>169</v>
      </c>
    </row>
    <row r="171" spans="1:1">
      <c r="A171">
        <v>170</v>
      </c>
    </row>
    <row r="172" spans="1:1">
      <c r="A172">
        <v>171</v>
      </c>
    </row>
    <row r="173" spans="1:1">
      <c r="A173">
        <v>172</v>
      </c>
    </row>
    <row r="174" spans="1:1">
      <c r="A174">
        <v>173</v>
      </c>
    </row>
    <row r="175" spans="1:1">
      <c r="A175">
        <v>174</v>
      </c>
    </row>
    <row r="176" spans="1:1">
      <c r="A176">
        <v>175</v>
      </c>
    </row>
    <row r="177" spans="1:1">
      <c r="A177">
        <v>176</v>
      </c>
    </row>
    <row r="178" spans="1:1">
      <c r="A178">
        <v>177</v>
      </c>
    </row>
    <row r="179" spans="1:1">
      <c r="A179">
        <v>178</v>
      </c>
    </row>
    <row r="180" spans="1:1">
      <c r="A180">
        <v>179</v>
      </c>
    </row>
    <row r="181" spans="1:1">
      <c r="A181">
        <v>180</v>
      </c>
    </row>
    <row r="182" spans="1:1">
      <c r="A182">
        <v>181</v>
      </c>
    </row>
    <row r="183" spans="1:1">
      <c r="A183">
        <v>182</v>
      </c>
    </row>
    <row r="184" spans="1:1">
      <c r="A184">
        <v>183</v>
      </c>
    </row>
    <row r="185" spans="1:1">
      <c r="A185">
        <v>184</v>
      </c>
    </row>
    <row r="186" spans="1:1">
      <c r="A186">
        <v>185</v>
      </c>
    </row>
    <row r="187" spans="1:1">
      <c r="A187">
        <v>186</v>
      </c>
    </row>
    <row r="188" spans="1:1">
      <c r="A188">
        <v>187</v>
      </c>
    </row>
    <row r="189" spans="1:1">
      <c r="A189">
        <v>188</v>
      </c>
    </row>
    <row r="190" spans="1:1">
      <c r="A190">
        <v>189</v>
      </c>
    </row>
    <row r="191" spans="1:1">
      <c r="A191">
        <v>190</v>
      </c>
    </row>
    <row r="192" spans="1:1">
      <c r="A192">
        <v>191</v>
      </c>
    </row>
    <row r="193" spans="1:1">
      <c r="A193">
        <v>192</v>
      </c>
    </row>
    <row r="194" spans="1:1">
      <c r="A194">
        <v>193</v>
      </c>
    </row>
    <row r="195" spans="1:1">
      <c r="A195">
        <v>194</v>
      </c>
    </row>
    <row r="196" spans="1:1">
      <c r="A196">
        <v>195</v>
      </c>
    </row>
    <row r="197" spans="1:1">
      <c r="A197">
        <v>196</v>
      </c>
    </row>
    <row r="198" spans="1:1">
      <c r="A198">
        <v>197</v>
      </c>
    </row>
    <row r="199" spans="1:1">
      <c r="A199">
        <v>198</v>
      </c>
    </row>
    <row r="200" spans="1:1">
      <c r="A200">
        <v>199</v>
      </c>
    </row>
    <row r="201" spans="1:1">
      <c r="A201">
        <v>200</v>
      </c>
    </row>
    <row r="202" spans="1:1">
      <c r="A202">
        <v>201</v>
      </c>
    </row>
    <row r="203" spans="1:1">
      <c r="A203">
        <v>202</v>
      </c>
    </row>
    <row r="204" spans="1:1">
      <c r="A204">
        <v>203</v>
      </c>
    </row>
    <row r="205" spans="1:1">
      <c r="A205">
        <v>204</v>
      </c>
    </row>
    <row r="206" spans="1:1">
      <c r="A206">
        <v>205</v>
      </c>
    </row>
    <row r="207" spans="1:1">
      <c r="A207">
        <v>206</v>
      </c>
    </row>
    <row r="208" spans="1:1">
      <c r="A208">
        <v>207</v>
      </c>
    </row>
    <row r="209" spans="1:1">
      <c r="A209">
        <v>208</v>
      </c>
    </row>
    <row r="210" spans="1:1">
      <c r="A210">
        <v>209</v>
      </c>
    </row>
    <row r="211" spans="1:1">
      <c r="A211">
        <v>210</v>
      </c>
    </row>
    <row r="212" spans="1:1">
      <c r="A212">
        <v>211</v>
      </c>
    </row>
    <row r="213" spans="1:1">
      <c r="A213">
        <v>212</v>
      </c>
    </row>
    <row r="214" spans="1:1">
      <c r="A214">
        <v>213</v>
      </c>
    </row>
    <row r="215" spans="1:1">
      <c r="A215">
        <v>214</v>
      </c>
    </row>
    <row r="216" spans="1:1">
      <c r="A216">
        <v>215</v>
      </c>
    </row>
    <row r="217" spans="1:1">
      <c r="A217">
        <v>216</v>
      </c>
    </row>
    <row r="218" spans="1:1">
      <c r="A218">
        <v>217</v>
      </c>
    </row>
    <row r="219" spans="1:1">
      <c r="A219">
        <v>218</v>
      </c>
    </row>
    <row r="220" spans="1:1">
      <c r="A220">
        <v>219</v>
      </c>
    </row>
    <row r="221" spans="1:1">
      <c r="A221">
        <v>220</v>
      </c>
    </row>
    <row r="222" spans="1:1">
      <c r="A222">
        <v>221</v>
      </c>
    </row>
    <row r="223" spans="1:1">
      <c r="A223">
        <v>222</v>
      </c>
    </row>
    <row r="224" spans="1:1">
      <c r="A224">
        <v>223</v>
      </c>
    </row>
    <row r="225" spans="1:1">
      <c r="A225">
        <v>224</v>
      </c>
    </row>
    <row r="226" spans="1:1">
      <c r="A226">
        <v>225</v>
      </c>
    </row>
    <row r="227" spans="1:1">
      <c r="A227">
        <v>226</v>
      </c>
    </row>
    <row r="228" spans="1:1">
      <c r="A228">
        <v>227</v>
      </c>
    </row>
    <row r="229" spans="1:1">
      <c r="A229">
        <v>228</v>
      </c>
    </row>
    <row r="230" spans="1:1">
      <c r="A230">
        <v>229</v>
      </c>
    </row>
    <row r="231" spans="1:1">
      <c r="A231">
        <v>230</v>
      </c>
    </row>
    <row r="232" spans="1:1">
      <c r="A232">
        <v>231</v>
      </c>
    </row>
    <row r="233" spans="1:1">
      <c r="A233">
        <v>232</v>
      </c>
    </row>
    <row r="234" spans="1:1">
      <c r="A234">
        <v>233</v>
      </c>
    </row>
    <row r="235" spans="1:1">
      <c r="A235">
        <v>234</v>
      </c>
    </row>
    <row r="236" spans="1:1">
      <c r="A236">
        <v>235</v>
      </c>
    </row>
    <row r="237" spans="1:1">
      <c r="A237">
        <v>236</v>
      </c>
    </row>
    <row r="238" spans="1:1">
      <c r="A238">
        <v>237</v>
      </c>
    </row>
    <row r="239" spans="1:1">
      <c r="A239">
        <v>238</v>
      </c>
    </row>
    <row r="240" spans="1:1">
      <c r="A240">
        <v>239</v>
      </c>
    </row>
    <row r="241" spans="1:1">
      <c r="A241">
        <v>240</v>
      </c>
    </row>
    <row r="242" spans="1:1">
      <c r="A242">
        <v>241</v>
      </c>
    </row>
    <row r="243" spans="1:1">
      <c r="A243">
        <v>242</v>
      </c>
    </row>
    <row r="244" spans="1:1">
      <c r="A244">
        <v>243</v>
      </c>
    </row>
    <row r="245" spans="1:1">
      <c r="A245">
        <v>244</v>
      </c>
    </row>
    <row r="246" spans="1:1">
      <c r="A246">
        <v>245</v>
      </c>
    </row>
    <row r="247" spans="1:1">
      <c r="A247">
        <v>246</v>
      </c>
    </row>
    <row r="248" spans="1:1">
      <c r="A248">
        <v>247</v>
      </c>
    </row>
    <row r="249" spans="1:1">
      <c r="A249">
        <v>248</v>
      </c>
    </row>
    <row r="250" spans="1:1">
      <c r="A250">
        <v>249</v>
      </c>
    </row>
    <row r="251" spans="1:1">
      <c r="A251">
        <v>250</v>
      </c>
    </row>
    <row r="252" spans="1:1">
      <c r="A252">
        <v>251</v>
      </c>
    </row>
    <row r="253" spans="1:1">
      <c r="A253">
        <v>252</v>
      </c>
    </row>
    <row r="254" spans="1:1">
      <c r="A254">
        <v>253</v>
      </c>
    </row>
    <row r="255" spans="1:1">
      <c r="A255">
        <v>254</v>
      </c>
    </row>
    <row r="256" spans="1:1">
      <c r="A256">
        <v>255</v>
      </c>
    </row>
    <row r="257" spans="1:1">
      <c r="A257">
        <v>256</v>
      </c>
    </row>
    <row r="258" spans="1:1">
      <c r="A258">
        <v>257</v>
      </c>
    </row>
    <row r="259" spans="1:1">
      <c r="A259">
        <v>258</v>
      </c>
    </row>
    <row r="260" spans="1:1">
      <c r="A260">
        <v>259</v>
      </c>
    </row>
    <row r="261" spans="1:1">
      <c r="A261">
        <v>260</v>
      </c>
    </row>
    <row r="262" spans="1:1">
      <c r="A262">
        <v>261</v>
      </c>
    </row>
    <row r="263" spans="1:1">
      <c r="A263">
        <v>262</v>
      </c>
    </row>
    <row r="264" spans="1:1">
      <c r="A264">
        <v>263</v>
      </c>
    </row>
    <row r="265" spans="1:1">
      <c r="A265">
        <v>264</v>
      </c>
    </row>
    <row r="266" spans="1:1">
      <c r="A266">
        <v>265</v>
      </c>
    </row>
    <row r="267" spans="1:1">
      <c r="A267">
        <v>266</v>
      </c>
    </row>
    <row r="268" spans="1:1">
      <c r="A268">
        <v>267</v>
      </c>
    </row>
    <row r="269" spans="1:1">
      <c r="A269">
        <v>268</v>
      </c>
    </row>
    <row r="270" spans="1:1">
      <c r="A270">
        <v>269</v>
      </c>
    </row>
    <row r="271" spans="1:1">
      <c r="A271">
        <v>270</v>
      </c>
    </row>
    <row r="272" spans="1:1">
      <c r="A272">
        <v>271</v>
      </c>
    </row>
    <row r="273" spans="1:1">
      <c r="A273">
        <v>272</v>
      </c>
    </row>
    <row r="274" spans="1:1">
      <c r="A274">
        <v>273</v>
      </c>
    </row>
    <row r="275" spans="1:1">
      <c r="A275">
        <v>274</v>
      </c>
    </row>
    <row r="276" spans="1:1">
      <c r="A276">
        <v>275</v>
      </c>
    </row>
    <row r="277" spans="1:1">
      <c r="A277">
        <v>276</v>
      </c>
    </row>
    <row r="278" spans="1:1">
      <c r="A278">
        <v>277</v>
      </c>
    </row>
    <row r="279" spans="1:1">
      <c r="A279">
        <v>278</v>
      </c>
    </row>
    <row r="280" spans="1:1">
      <c r="A280">
        <v>279</v>
      </c>
    </row>
    <row r="281" spans="1:1">
      <c r="A281">
        <v>280</v>
      </c>
    </row>
    <row r="282" spans="1:1">
      <c r="A282">
        <v>281</v>
      </c>
    </row>
    <row r="283" spans="1:1">
      <c r="A283">
        <v>282</v>
      </c>
    </row>
    <row r="284" spans="1:1">
      <c r="A284">
        <v>283</v>
      </c>
    </row>
    <row r="285" spans="1:1">
      <c r="A285">
        <v>284</v>
      </c>
    </row>
    <row r="286" spans="1:1">
      <c r="A286">
        <v>285</v>
      </c>
    </row>
  </sheetData>
  <hyperlinks>
    <hyperlink ref="L108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MATI</cp:lastModifiedBy>
  <cp:lastPrinted>2014-03-27T13:19:01Z</cp:lastPrinted>
  <dcterms:created xsi:type="dcterms:W3CDTF">2013-07-12T05:01:37Z</dcterms:created>
  <dcterms:modified xsi:type="dcterms:W3CDTF">2014-03-27T13:19:26Z</dcterms:modified>
</cp:coreProperties>
</file>