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R12" i="1" s="1"/>
  <c r="H12" i="1" s="1"/>
  <c r="J12" i="1" s="1"/>
  <c r="Q13" i="1"/>
  <c r="Q11" i="1"/>
  <c r="R11" i="1" s="1"/>
  <c r="H11" i="1" s="1"/>
  <c r="J11" i="1" s="1"/>
  <c r="Q15" i="1"/>
  <c r="Q14" i="1"/>
  <c r="R13" i="1"/>
  <c r="H13" i="1" s="1"/>
  <c r="J13" i="1" s="1"/>
  <c r="Q18" i="1"/>
  <c r="R18" i="1" s="1"/>
  <c r="H18" i="1" s="1"/>
  <c r="J18" i="1" s="1"/>
  <c r="Q17" i="1"/>
  <c r="Q16" i="1"/>
  <c r="R15" i="1"/>
  <c r="H15" i="1"/>
  <c r="J15" i="1" s="1"/>
  <c r="AB36" i="1"/>
  <c r="R14" i="1"/>
  <c r="H14" i="1"/>
  <c r="J14" i="1" s="1"/>
  <c r="R16" i="1"/>
  <c r="R17" i="1"/>
  <c r="R19" i="1"/>
  <c r="R20" i="1"/>
  <c r="R21" i="1"/>
  <c r="R22" i="1"/>
  <c r="R23" i="1"/>
  <c r="R24" i="1"/>
  <c r="R25" i="1"/>
  <c r="R26" i="1"/>
  <c r="R27" i="1"/>
  <c r="R28" i="1"/>
  <c r="I6" i="1"/>
  <c r="D7" i="1"/>
  <c r="J4" i="1"/>
  <c r="F8" i="1"/>
  <c r="J7" i="1"/>
  <c r="F7" i="1"/>
  <c r="F6" i="1"/>
  <c r="E5" i="1"/>
  <c r="D8" i="1"/>
  <c r="D6" i="1"/>
  <c r="H16" i="1"/>
  <c r="J16" i="1" s="1"/>
  <c r="H17" i="1"/>
  <c r="J17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J8" i="1"/>
  <c r="J29" i="1" l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<sst xmlns="http://schemas.openxmlformats.org/spreadsheetml/2006/main" count="830" uniqueCount="600">
  <si>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</si>
  <si>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</si>
  <si>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</si>
  <si>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</si>
  <si>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</si>
  <si>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</si>
  <si>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</si>
  <si>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</si>
  <si>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</si>
  <si>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</si>
  <si>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</si>
  <si>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</si>
  <si>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</si>
  <si>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</si>
  <si>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</si>
  <si>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</si>
  <si>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</si>
  <si>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</si>
  <si>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</si>
  <si>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</si>
  <si>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</si>
  <si>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</si>
  <si>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</si>
  <si>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</si>
  <si>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</si>
  <si>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</si>
  <si>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</si>
  <si>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</si>
  <si>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</si>
  <si>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</si>
  <si>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</si>
  <si>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</si>
  <si>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</si>
  <si>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</si>
  <si>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</si>
  <si>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</si>
  <si>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</si>
  <si>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</si>
  <si>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</si>
  <si>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</si>
  <si>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</si>
  <si>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</si>
  <si>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</si>
  <si>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</si>
  <si>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</si>
  <si>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</si>
  <si>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</si>
  <si>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</si>
  <si>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</si>
  <si>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</si>
  <si>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</si>
  <si>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</si>
  <si>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</si>
  <si>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</si>
  <si>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</si>
  <si>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</si>
  <si>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</si>
  <si>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</si>
  <si>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</si>
  <si>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</si>
  <si>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</si>
  <si>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</si>
  <si>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</si>
  <si>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</si>
  <si>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</si>
  <si>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</si>
  <si>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</si>
  <si>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</si>
  <si>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</si>
  <si>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</si>
  <si>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</si>
  <si>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</si>
  <si>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</si>
  <si>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</si>
  <si>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</si>
  <si>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</si>
  <si>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</si>
  <si>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</si>
  <si>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</si>
  <si>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</si>
  <si>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</si>
  <si>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</si>
  <si>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</si>
  <si>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</si>
  <si>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</si>
  <si>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</si>
  <si>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</si>
  <si>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</si>
  <si>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</si>
  <si>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</si>
  <si>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</si>
  <si>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</si>
  <si>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</si>
  <si>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</si>
  <si>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</si>
  <si>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</si>
  <si>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</si>
  <si>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</si>
  <si>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</si>
  <si>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</si>
  <si>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</si>
  <si>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</si>
  <si>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</si>
  <si>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</si>
  <si>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</si>
  <si>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</si>
  <si>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</si>
  <si>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</si>
  <si>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</si>
  <si>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</si>
  <si>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</si>
  <si>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</si>
  <si>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</si>
  <si>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</si>
  <si>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</si>
  <si>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</si>
  <si>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</si>
  <si>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</si>
  <si>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</si>
  <si>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</si>
  <si>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</si>
  <si>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</si>
  <si>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</si>
  <si>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</si>
  <si>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</si>
  <si>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</si>
  <si>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</si>
  <si>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</si>
  <si>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</si>
  <si>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</si>
  <si>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</si>
  <si>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</si>
  <si>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</si>
  <si>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</si>
  <si>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</si>
  <si>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</si>
  <si>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</si>
  <si>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</si>
  <si>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</si>
  <si>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</si>
  <si>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</si>
  <si>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</si>
  <si>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</si>
  <si>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</si>
  <si>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</si>
  <si>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</si>
  <si>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</si>
  <si>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</si>
  <si>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</si>
  <si>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</si>
  <si>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</si>
  <si>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</si>
  <si>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</si>
  <si>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</si>
  <si>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</si>
  <si>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</si>
  <si>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</si>
  <si>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</si>
  <si>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</si>
  <si>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</si>
  <si>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</si>
  <si>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</si>
  <si>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</si>
  <si>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</si>
  <si>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</si>
  <si>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</si>
  <si>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</si>
  <si>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</si>
  <si>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</si>
  <si>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</si>
  <si>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</si>
  <si>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</si>
  <si>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</si>
  <si>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</si>
  <si>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</si>
  <si>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</si>
  <si>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</si>
  <si>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</si>
  <si>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</si>
  <si>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</si>
  <si>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</si>
  <si>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</si>
  <si>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</si>
  <si>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</si>
  <si>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</si>
  <si>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</si>
  <si>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</si>
  <si>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</si>
  <si>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</si>
  <si>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</si>
  <si>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</si>
  <si>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</si>
  <si>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</si>
  <si>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</si>
  <si>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</si>
  <si>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</si>
  <si>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</si>
  <si>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</si>
  <si>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</si>
  <si>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</si>
  <si>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</si>
  <si>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</si>
  <si>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</si>
  <si>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</si>
  <si>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</si>
  <si>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</si>
  <si>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</si>
  <si>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</si>
  <si>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</si>
  <si>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</si>
  <si>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</si>
  <si>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</si>
  <si>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</si>
  <si>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</si>
  <si>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</si>
  <si>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</si>
  <si>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</si>
  <si>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</si>
  <si>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</si>
  <si>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</si>
  <si>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</si>
  <si>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</si>
  <si>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</si>
  <si>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</si>
  <si>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</si>
  <si>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</si>
  <si>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</si>
  <si>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</si>
  <si>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</si>
  <si>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</si>
  <si>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</si>
  <si>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</si>
  <si>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</si>
  <si>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</si>
  <si>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</si>
  <si>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</si>
  <si>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</si>
  <si>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</si>
  <si>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</si>
  <si>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</si>
  <si>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</si>
  <si>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</si>
  <si>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</si>
  <si>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</si>
  <si>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</si>
  <si>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</si>
  <si>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</si>
  <si>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</si>
  <si>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</si>
  <si>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</si>
  <si>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</si>
  <si>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</si>
  <si>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</si>
  <si>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</si>
  <si>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</si>
  <si>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</si>
  <si>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</si>
  <si>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</si>
  <si>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</si>
  <si>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</si>
  <si>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</si>
  <si>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</si>
  <si>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</si>
  <si>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</si>
  <si>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</si>
  <si>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</si>
  <si>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</si>
  <si>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</si>
  <si>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</si>
  <si>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</si>
  <si>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</si>
  <si>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</si>
  <si>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</si>
  <si>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</si>
  <si>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</si>
  <si>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</si>
  <si>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</si>
  <si>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</si>
  <si>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</si>
  <si>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</si>
  <si>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</si>
  <si>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</si>
  <si>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</si>
  <si>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</si>
  <si>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</si>
  <si>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</si>
  <si>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</si>
  <si>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</si>
  <si>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</si>
  <si>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</si>
  <si>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</si>
  <si>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</si>
  <si>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</si>
  <si>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</si>
  <si>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</si>
  <si>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</si>
  <si>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</si>
  <si>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</si>
  <si>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</si>
  <si>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</si>
  <si>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</si>
  <si>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</si>
  <si>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</si>
  <si>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</si>
  <si>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</si>
  <si>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</si>
  <si>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</si>
  <si>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</si>
  <si>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</si>
  <si>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</si>
  <si>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</si>
  <si>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</si>
  <si>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</si>
  <si>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</si>
  <si>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</si>
  <si>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</si>
  <si>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</si>
  <si>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</si>
  <si>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</si>
  <si>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</si>
  <si>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</si>
  <si>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</si>
  <si>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</si>
  <si>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</si>
  <si>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</si>
  <si>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</si>
  <si>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</si>
  <si>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</si>
  <si>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</si>
  <si>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</si>
  <si>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</si>
  <si>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</si>
  <si>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</si>
  <si>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</si>
  <si>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</si>
  <si>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</si>
  <si>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</si>
  <si>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</si>
  <si>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</si>
  <si>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</si>
  <si>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</si>
  <si>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</si>
  <si>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</si>
  <si>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</si>
  <si>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</si>
  <si>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</si>
  <si>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</si>
  <si>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</si>
  <si>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</si>
  <si>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</si>
  <si>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</si>
  <si>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</si>
  <si>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</si>
  <si>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</si>
  <si>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</si>
  <si>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</si>
  <si>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</si>
  <si>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</si>
  <si>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</si>
  <si>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</si>
  <si>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</si>
  <si>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</si>
  <si>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</si>
  <si>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</si>
  <si>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</si>
  <si>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</si>
  <si>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</si>
  <si>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</si>
  <si>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</si>
  <si>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</si>
  <si>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</si>
  <si>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</si>
  <si>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</si>
  <si>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</si>
  <si>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</si>
  <si>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</si>
  <si>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</si>
  <si>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</si>
  <si>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</si>
  <si>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</si>
  <si>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</si>
  <si>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</si>
  <si>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</si>
  <si>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</si>
  <si>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</si>
  <si>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</si>
  <si>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</si>
  <si>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</si>
  <si>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</si>
  <si>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</si>
  <si>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</si>
  <si>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</si>
  <si>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</si>
  <si>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</si>
  <si>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</si>
  <si>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</si>
  <si>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</si>
  <si>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</si>
  <si>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</si>
  <si>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</si>
  <si>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</si>
  <si>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</si>
  <si>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</si>
  <si>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</si>
  <si>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</si>
  <si>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</si>
  <si>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</si>
  <si>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</si>
  <si>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</si>
  <si>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</si>
  <si>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</si>
  <si>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</si>
  <si>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</si>
  <si>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</si>
  <si>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</si>
  <si>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</si>
  <si>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</si>
  <si>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</si>
  <si>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</si>
  <si>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</si>
  <si>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</si>
  <si>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</si>
  <si>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</si>
  <si>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</si>
  <si>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</si>
  <si>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</si>
  <si>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</si>
  <si>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</si>
  <si>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</si>
  <si>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</si>
  <si>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</si>
  <si>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</si>
  <si>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</si>
  <si>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</si>
  <si>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</si>
  <si>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</si>
  <si>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</si>
  <si>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</si>
  <si>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</si>
  <si>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</si>
  <si>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</si>
  <si>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</si>
  <si>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</si>
  <si>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</si>
  <si>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</si>
  <si>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</si>
  <si>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</si>
  <si>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</si>
  <si>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</si>
  <si>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</si>
  <si>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</si>
  <si>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</si>
  <si>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</si>
  <si>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</si>
  <si>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</si>
  <si>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</si>
  <si>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</si>
  <si>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</si>
  <si>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</si>
  <si>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</si>
  <si>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</si>
  <si>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</si>
  <si>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</si>
  <si>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</si>
  <si>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</si>
  <si>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</si>
  <si>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</si>
  <si>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</si>
  <si>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</si>
  <si>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</si>
  <si>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</si>
  <si>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</si>
  <si>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</si>
  <si>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</si>
  <si>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</si>
  <si>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</si>
  <si>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</si>
  <si>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</si>
  <si>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</si>
  <si>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</si>
  <si>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</si>
  <si>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</si>
  <si>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</si>
  <si>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</si>
  <si>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</si>
  <si>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</si>
  <si>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</si>
  <si>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</si>
  <si>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</si>
  <si>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</si>
  <si>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</si>
  <si>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</si>
  <si>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</si>
  <si>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</si>
  <si>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</si>
  <si>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</si>
  <si>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</si>
  <si>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</si>
  <si>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</si>
  <si>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</si>
  <si>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</si>
  <si>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</si>
  <si>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</si>
  <si>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</si>
  <si>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</si>
  <si>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</si>
  <si>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</si>
  <si>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</si>
  <si>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</si>
  <si>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</si>
  <si>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</si>
  <si>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</si>
  <si>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</si>
  <si>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</si>
  <si>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</si>
  <si>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</si>
  <si>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</si>
  <si>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</si>
  <si>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</si>
  <si>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</si>
  <si>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</si>
  <si>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</si>
  <si>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</si>
  <si>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</si>
  <si>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</si>
  <si>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</si>
  <si>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</si>
  <si>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</si>
  <si>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</si>
  <si>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</si>
  <si>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</si>
  <si>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</si>
  <si>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</si>
  <si>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</si>
  <si>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</si>
  <si>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</si>
  <si>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</si>
  <si>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</si>
  <si>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</si>
  <si>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</si>
  <si>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</si>
  <si>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</si>
  <si>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</si>
  <si>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</si>
  <si>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</si>
  <si>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</si>
  <si>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</si>
  <si>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</si>
  <si>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</si>
  <si>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</si>
  <si>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</si>
  <si>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</si>
  <si>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</si>
  <si>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</si>
  <si>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</si>
  <si>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</si>
  <si>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</si>
  <si>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</si>
  <si>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</si>
  <si>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</si>
  <si>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</si>
  <si>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</si>
  <si>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</si>
  <si>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</si>
  <si>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</si>
  <si>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</si>
  <si>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</si>
  <si>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</si>
  <si>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</si>
  <si>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</si>
  <si>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</si>
  <si>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</si>
  <si>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</si>
  <si>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</si>
  <si>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</si>
  <si>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</si>
  <si>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</si>
  <si>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</si>
  <si>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</si>
  <si>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</si>
  <si>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</si>
  <si>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</si>
  <si>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</si>
  <si>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</si>
  <si>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</si>
  <si>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</si>
  <si>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</si>
  <si>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</si>
  <si>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</si>
  <si>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</si>
  <si>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</si>
  <si>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</si>
  <si>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</si>
  <si>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</si>
  <si>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</si>
  <si>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MTS</t>
  </si>
  <si>
    <t>CODO 90º NPT 11/4" GALV CL150</t>
  </si>
  <si>
    <t>UNION AMERICANA  NPT 11/4 GALV CL150</t>
  </si>
  <si>
    <t>CAÑERIA 11/4  (TIRA 6) GALV  CL150</t>
  </si>
  <si>
    <t>AYAGON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</si>
</sst>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0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B36"/>
  <sheetViews>
    <sheetView tabSelected="1" topLeftCell="A2" zoomScaleNormal="100" workbookViewId="0">
      <selection activeCell="N11" sqref="N1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4">
        <v>1506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8" x14ac:dyDescent="0.2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8" ht="17.25" customHeight="1" x14ac:dyDescent="0.25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5">
        <f>VLOOKUP(D4,CLIENTES,5,FALSE)</f>
        <v>0</v>
      </c>
      <c r="G6" s="125"/>
      <c r="H6" s="125"/>
      <c r="I6" s="94">
        <f>VLOOKUP(D4,CLIENTES,11,FALSE)</f>
        <v>0</v>
      </c>
      <c r="J6" s="44"/>
    </row>
    <row r="7" spans="2:18" x14ac:dyDescent="0.25">
      <c r="B7" s="41" t="s">
        <v>25</v>
      </c>
      <c r="C7" s="42"/>
      <c r="D7" s="99">
        <f>VLOOKUP(D4,CLIENTES,3,FALSE)</f>
        <v>0</v>
      </c>
      <c r="E7" s="42" t="s">
        <v>8</v>
      </c>
      <c r="F7" s="125" t="str">
        <f>VLOOKUP(D4,CLIENTES,6,FALSE)</f>
        <v>CONCHALI</v>
      </c>
      <c r="G7" s="125"/>
      <c r="H7" s="125"/>
      <c r="I7" s="42" t="s">
        <v>26</v>
      </c>
      <c r="J7" s="101" t="str">
        <f>VLOOKUP(D4,CLIENTES,8,FALSE)</f>
        <v>Luis Barriento Nuñez</v>
      </c>
    </row>
    <row r="8" spans="2:18" ht="15.75" thickBot="1" x14ac:dyDescent="0.3">
      <c r="B8" s="121" t="s">
        <v>28</v>
      </c>
      <c r="C8" s="122"/>
      <c r="D8" s="99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41715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0" t="s">
        <v>1</v>
      </c>
      <c r="C10" s="130" t="s">
        <v>24</v>
      </c>
      <c r="D10" s="131"/>
      <c r="E10" s="13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599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27" t="s">
        <v>596</v>
      </c>
      <c r="D11" s="128"/>
      <c r="E11" s="129"/>
      <c r="F11" s="104">
        <v>15</v>
      </c>
      <c r="G11" s="111" t="s">
        <v>23</v>
      </c>
      <c r="H11" s="85">
        <f>VLOOKUP(B11,COTIZADO,8,FALSE)</f>
        <v>1924.3999999999999</v>
      </c>
      <c r="I11" s="86"/>
      <c r="J11" s="87">
        <f t="shared" ref="J11:J28" si="0">F11*H11*(1-I11/100)</f>
        <v>28865.999999999996</v>
      </c>
      <c r="K11" s="28">
        <v>1</v>
      </c>
      <c r="L11" s="29"/>
      <c r="M11" s="29"/>
      <c r="N11" s="29">
        <v>1132</v>
      </c>
      <c r="O11" s="29"/>
      <c r="P11" s="30">
        <v>1.7</v>
      </c>
      <c r="Q11" s="31">
        <f>N11</f>
        <v>1132</v>
      </c>
      <c r="R11" s="35">
        <f>Q11*P11</f>
        <v>1924.3999999999999</v>
      </c>
    </row>
    <row r="12" spans="2:18" x14ac:dyDescent="0.25">
      <c r="B12" s="114">
        <v>2</v>
      </c>
      <c r="C12" s="118" t="s">
        <v>597</v>
      </c>
      <c r="D12" s="119"/>
      <c r="E12" s="120"/>
      <c r="F12" s="103">
        <v>15</v>
      </c>
      <c r="G12" s="112" t="s">
        <v>23</v>
      </c>
      <c r="H12" s="88">
        <f t="shared" ref="H12:H28" si="1">VLOOKUP(B12,COTIZADO,8,FALSE)</f>
        <v>4814.3999999999996</v>
      </c>
      <c r="I12" s="89">
        <v>0</v>
      </c>
      <c r="J12" s="90">
        <f t="shared" si="0"/>
        <v>72216</v>
      </c>
      <c r="K12" s="28">
        <v>2</v>
      </c>
      <c r="L12" s="29"/>
      <c r="M12" s="29"/>
      <c r="N12" s="29">
        <v>2832</v>
      </c>
      <c r="O12" s="29"/>
      <c r="P12" s="30">
        <v>1.7</v>
      </c>
      <c r="Q12" s="31">
        <f>N12</f>
        <v>2832</v>
      </c>
      <c r="R12" s="35">
        <f t="shared" ref="R12:R28" si="2">Q12*P12</f>
        <v>4814.3999999999996</v>
      </c>
    </row>
    <row r="13" spans="2:18" x14ac:dyDescent="0.25">
      <c r="B13" s="114">
        <v>3</v>
      </c>
      <c r="C13" s="118" t="s">
        <v>598</v>
      </c>
      <c r="D13" s="119"/>
      <c r="E13" s="120"/>
      <c r="F13" s="103">
        <v>30</v>
      </c>
      <c r="G13" s="112" t="s">
        <v>595</v>
      </c>
      <c r="H13" s="88">
        <f t="shared" si="1"/>
        <v>5513.0999999999995</v>
      </c>
      <c r="I13" s="89"/>
      <c r="J13" s="90">
        <f t="shared" si="0"/>
        <v>165392.99999999997</v>
      </c>
      <c r="K13" s="28">
        <v>3</v>
      </c>
      <c r="L13" s="29"/>
      <c r="M13" s="29"/>
      <c r="N13" s="29">
        <v>3243</v>
      </c>
      <c r="O13" s="29"/>
      <c r="P13" s="30">
        <v>1.7</v>
      </c>
      <c r="Q13" s="31">
        <f>N13</f>
        <v>3243</v>
      </c>
      <c r="R13" s="35">
        <f t="shared" si="2"/>
        <v>5513.0999999999995</v>
      </c>
    </row>
    <row r="14" spans="2:18" x14ac:dyDescent="0.25">
      <c r="B14" s="106">
        <v>4</v>
      </c>
      <c r="C14" s="118"/>
      <c r="D14" s="119"/>
      <c r="E14" s="120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x14ac:dyDescent="0.25">
      <c r="B15" s="106">
        <v>5</v>
      </c>
      <c r="C15" s="118"/>
      <c r="D15" s="119"/>
      <c r="E15" s="120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x14ac:dyDescent="0.2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23" x14ac:dyDescent="0.2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23" x14ac:dyDescent="0.2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23" x14ac:dyDescent="0.25">
      <c r="B19" s="106">
        <v>9</v>
      </c>
      <c r="C19" s="115"/>
      <c r="D19" s="116"/>
      <c r="E19" s="117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23" x14ac:dyDescent="0.25">
      <c r="B20" s="106">
        <v>10</v>
      </c>
      <c r="C20" s="115"/>
      <c r="D20" s="116"/>
      <c r="E20" s="117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23" x14ac:dyDescent="0.25">
      <c r="B21" s="106">
        <v>11</v>
      </c>
      <c r="C21" s="115"/>
      <c r="D21" s="116"/>
      <c r="E21" s="117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 x14ac:dyDescent="0.25">
      <c r="B22" s="106">
        <v>12</v>
      </c>
      <c r="C22" s="115"/>
      <c r="D22" s="116"/>
      <c r="E22" s="117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 x14ac:dyDescent="0.25">
      <c r="B23" s="106">
        <v>13</v>
      </c>
      <c r="C23" s="115"/>
      <c r="D23" s="116"/>
      <c r="E23" s="117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 x14ac:dyDescent="0.25">
      <c r="B24" s="106">
        <v>14</v>
      </c>
      <c r="C24" s="115"/>
      <c r="D24" s="116"/>
      <c r="E24" s="117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 x14ac:dyDescent="0.2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 x14ac:dyDescent="0.2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 x14ac:dyDescent="0.2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 x14ac:dyDescent="0.3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 x14ac:dyDescent="0.2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266475</v>
      </c>
      <c r="R29" s="108"/>
    </row>
    <row r="30" spans="2:23" ht="15.75" thickBot="1" x14ac:dyDescent="0.3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x14ac:dyDescent="0.2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266475</v>
      </c>
      <c r="M31" s="127"/>
      <c r="N31" s="128"/>
      <c r="O31" s="129"/>
      <c r="P31" s="29"/>
      <c r="Q31" s="29"/>
      <c r="W31" s="109"/>
    </row>
    <row r="32" spans="2:23" x14ac:dyDescent="0.2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50630.25</v>
      </c>
      <c r="M32" s="118"/>
      <c r="N32" s="119"/>
      <c r="O32" s="120"/>
      <c r="P32" s="29"/>
      <c r="Q32" s="29"/>
      <c r="W32" s="109"/>
    </row>
    <row r="33" spans="2:28" ht="15.75" thickBot="1" x14ac:dyDescent="0.3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317105.25</v>
      </c>
      <c r="M33" s="118"/>
      <c r="N33" s="119"/>
      <c r="O33" s="120"/>
      <c r="P33" s="29"/>
      <c r="Q33" s="29"/>
      <c r="W33" s="109"/>
    </row>
    <row r="34" spans="2:28" x14ac:dyDescent="0.25">
      <c r="M34" s="118"/>
      <c r="N34" s="119"/>
      <c r="O34" s="120"/>
      <c r="P34" s="29"/>
      <c r="Q34" s="29"/>
      <c r="W34" s="109"/>
    </row>
    <row r="36" spans="2:28" x14ac:dyDescent="0.25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C10:E10"/>
    <mergeCell ref="C11:E11"/>
    <mergeCell ref="C13:E13"/>
    <mergeCell ref="C14:E14"/>
    <mergeCell ref="C15:E15"/>
    <mergeCell ref="C12:E12"/>
    <mergeCell ref="M31:O31"/>
    <mergeCell ref="M32:O32"/>
    <mergeCell ref="M33:O33"/>
    <mergeCell ref="M34:O34"/>
    <mergeCell ref="C16:E16"/>
    <mergeCell ref="B8:C8"/>
    <mergeCell ref="E5:J5"/>
    <mergeCell ref="F6:H6"/>
    <mergeCell ref="F7:H7"/>
    <mergeCell ref="F8:H8"/>
    <mergeCell ref="C22:E22"/>
    <mergeCell ref="C23:E23"/>
    <mergeCell ref="C24:E24"/>
    <mergeCell ref="C17:E17"/>
    <mergeCell ref="C18:E18"/>
    <mergeCell ref="C19:E19"/>
    <mergeCell ref="C20:E20"/>
    <mergeCell ref="C21:E21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10" sqref="H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 x14ac:dyDescent="0.2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 x14ac:dyDescent="0.2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2014-03-14T19:31:23Z</cp:lastPrinted>
  <dcterms:created xsi:type="dcterms:W3CDTF">2013-07-12T05:01:37Z</dcterms:created>
  <dcterms:modified xsi:type="dcterms:W3CDTF">2014-03-17T13:36:16Z</dcterms:modified>
</cp:coreProperties>
</file>