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<sst xmlns="http://schemas.openxmlformats.org/spreadsheetml/2006/main" count="828" uniqueCount="598">
  <si>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</si>
  <si>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</si>
  <si>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</si>
  <si>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</si>
  <si>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</si>
  <si>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</si>
  <si>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</si>
  <si>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</si>
  <si>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</si>
  <si>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</si>
  <si>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</si>
  <si>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</si>
  <si>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</si>
  <si>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</si>
  <si>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</si>
  <si>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</si>
  <si>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</si>
  <si>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</si>
  <si>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</si>
  <si>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</si>
  <si>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</si>
  <si>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</si>
  <si>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</si>
  <si>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</si>
  <si>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</si>
  <si>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</si>
  <si>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</si>
  <si>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</si>
  <si>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</si>
  <si>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</si>
  <si>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</si>
  <si>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</si>
  <si>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</si>
  <si>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</si>
  <si>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</si>
  <si>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</si>
  <si>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</si>
  <si>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</si>
  <si>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</si>
  <si>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</si>
  <si>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</si>
  <si>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</si>
  <si>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</si>
  <si>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</si>
  <si>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</si>
  <si>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</si>
  <si>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</si>
  <si>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</si>
  <si>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</si>
  <si>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</si>
  <si>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</si>
  <si>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</si>
  <si>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</si>
  <si>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</si>
  <si>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</si>
  <si>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</si>
  <si>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</si>
  <si>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</si>
  <si>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</si>
  <si>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</si>
  <si>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</si>
  <si>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</si>
  <si>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</si>
  <si>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</si>
  <si>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</si>
  <si>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</si>
  <si>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</si>
  <si>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</si>
  <si>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</si>
  <si>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</si>
  <si>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</si>
  <si>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</si>
  <si>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</si>
  <si>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</si>
  <si>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</si>
  <si>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</si>
  <si>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</si>
  <si>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</si>
  <si>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</si>
  <si>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</si>
  <si>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</si>
  <si>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</si>
  <si>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</si>
  <si>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</si>
  <si>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</si>
  <si>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</si>
  <si>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</si>
  <si>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</si>
  <si>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</si>
  <si>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</si>
  <si>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</si>
  <si>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</si>
  <si>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</si>
  <si>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</si>
  <si>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</si>
  <si>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</si>
  <si>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</si>
  <si>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</si>
  <si>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</si>
  <si>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</si>
  <si>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</si>
  <si>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</si>
  <si>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</si>
  <si>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</si>
  <si>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</si>
  <si>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</si>
  <si>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</si>
  <si>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</si>
  <si>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</si>
  <si>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</si>
  <si>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</si>
  <si>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</si>
  <si>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</si>
  <si>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</si>
  <si>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</si>
  <si>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</si>
  <si>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</si>
  <si>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</si>
  <si>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</si>
  <si>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</si>
  <si>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</si>
  <si>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</si>
  <si>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</si>
  <si>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</si>
  <si>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</si>
  <si>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</si>
  <si>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</si>
  <si>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</si>
  <si>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</si>
  <si>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</si>
  <si>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</si>
  <si>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</si>
  <si>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</si>
  <si>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</si>
  <si>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</si>
  <si>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</si>
  <si>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</si>
  <si>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</si>
  <si>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</si>
  <si>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</si>
  <si>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</si>
  <si>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</si>
  <si>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</si>
  <si>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</si>
  <si>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</si>
  <si>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</si>
  <si>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</si>
  <si>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</si>
  <si>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</si>
  <si>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</si>
  <si>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</si>
  <si>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</si>
  <si>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</si>
  <si>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</si>
  <si>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</si>
  <si>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</si>
  <si>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</si>
  <si>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</si>
  <si>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</si>
  <si>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</si>
  <si>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</si>
  <si>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</si>
  <si>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</si>
  <si>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</si>
  <si>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</si>
  <si>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</si>
  <si>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</si>
  <si>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</si>
  <si>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</si>
  <si>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</si>
  <si>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</si>
  <si>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</si>
  <si>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</si>
  <si>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</si>
  <si>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</si>
  <si>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</si>
  <si>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</si>
  <si>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</si>
  <si>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</si>
  <si>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</si>
  <si>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</si>
  <si>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</si>
  <si>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</si>
  <si>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</si>
  <si>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</si>
  <si>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</si>
  <si>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</si>
  <si>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</si>
  <si>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</si>
  <si>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</si>
  <si>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</si>
  <si>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</si>
  <si>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</si>
  <si>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</si>
  <si>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</si>
  <si>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</si>
  <si>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</si>
  <si>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</si>
  <si>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</si>
  <si>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</si>
  <si>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</si>
  <si>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</si>
  <si>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</si>
  <si>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</si>
  <si>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</si>
  <si>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</si>
  <si>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</si>
  <si>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</si>
  <si>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</si>
  <si>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</si>
  <si>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</si>
  <si>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</si>
  <si>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</si>
  <si>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</si>
  <si>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</si>
  <si>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</si>
  <si>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</si>
  <si>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</si>
  <si>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</si>
  <si>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</si>
  <si>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</si>
  <si>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</si>
  <si>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</si>
  <si>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</si>
  <si>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</si>
  <si>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</si>
  <si>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</si>
  <si>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</si>
  <si>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</si>
  <si>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</si>
  <si>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</si>
  <si>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</si>
  <si>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</si>
  <si>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</si>
  <si>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</si>
  <si>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</si>
  <si>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</si>
  <si>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</si>
  <si>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</si>
  <si>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</si>
  <si>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</si>
  <si>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</si>
  <si>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</si>
  <si>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</si>
  <si>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</si>
  <si>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</si>
  <si>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</si>
  <si>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</si>
  <si>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</si>
  <si>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</si>
  <si>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</si>
  <si>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</si>
  <si>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</si>
  <si>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</si>
  <si>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</si>
  <si>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</si>
  <si>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</si>
  <si>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</si>
  <si>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</si>
  <si>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</si>
  <si>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</si>
  <si>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</si>
  <si>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</si>
  <si>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</si>
  <si>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</si>
  <si>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</si>
  <si>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</si>
  <si>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</si>
  <si>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</si>
  <si>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</si>
  <si>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</si>
  <si>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</si>
  <si>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</si>
  <si>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</si>
  <si>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</si>
  <si>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</si>
  <si>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</si>
  <si>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</si>
  <si>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</si>
  <si>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</si>
  <si>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</si>
  <si>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</si>
  <si>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</si>
  <si>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</si>
  <si>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</si>
  <si>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</si>
  <si>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</si>
  <si>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</si>
  <si>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</si>
  <si>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</si>
  <si>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</si>
  <si>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</si>
  <si>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</si>
  <si>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</si>
  <si>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</si>
  <si>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</si>
  <si>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</si>
  <si>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</si>
  <si>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</si>
  <si>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</si>
  <si>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</si>
  <si>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</si>
  <si>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</si>
  <si>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</si>
  <si>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</si>
  <si>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</si>
  <si>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</si>
  <si>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</si>
  <si>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</si>
  <si>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</si>
  <si>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</si>
  <si>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</si>
  <si>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</si>
  <si>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</si>
  <si>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</si>
  <si>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</si>
  <si>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</si>
  <si>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</si>
  <si>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</si>
  <si>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</si>
  <si>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</si>
  <si>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</si>
  <si>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</si>
  <si>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</si>
  <si>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</si>
  <si>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</si>
  <si>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</si>
  <si>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</si>
  <si>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</si>
  <si>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</si>
  <si>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</si>
  <si>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</si>
  <si>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</si>
  <si>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</si>
  <si>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</si>
  <si>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</si>
  <si>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</si>
  <si>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</si>
  <si>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</si>
  <si>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</si>
  <si>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</si>
  <si>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</si>
  <si>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</si>
  <si>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</si>
  <si>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</si>
  <si>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</si>
  <si>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</si>
  <si>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</si>
  <si>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</si>
  <si>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</si>
  <si>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</si>
  <si>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</si>
  <si>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</si>
  <si>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</si>
  <si>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</si>
  <si>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</si>
  <si>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</si>
  <si>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</si>
  <si>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</si>
  <si>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</si>
  <si>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</si>
  <si>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</si>
  <si>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</si>
  <si>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</si>
  <si>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</si>
  <si>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</si>
  <si>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</si>
  <si>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</si>
  <si>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</si>
  <si>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</si>
  <si>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</si>
  <si>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</si>
  <si>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</si>
  <si>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</si>
  <si>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</si>
  <si>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</si>
  <si>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</si>
  <si>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</si>
  <si>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</si>
  <si>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</si>
  <si>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</si>
  <si>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</si>
  <si>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</si>
  <si>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</si>
  <si>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</si>
  <si>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</si>
  <si>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</si>
  <si>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</si>
  <si>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</si>
  <si>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</si>
  <si>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</si>
  <si>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</si>
  <si>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</si>
  <si>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</si>
  <si>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</si>
  <si>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</si>
  <si>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</si>
  <si>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</si>
  <si>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</si>
  <si>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</si>
  <si>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</si>
  <si>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</si>
  <si>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</si>
  <si>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</si>
  <si>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</si>
  <si>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</si>
  <si>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</si>
  <si>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</si>
  <si>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</si>
  <si>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</si>
  <si>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</si>
  <si>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</si>
  <si>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</si>
  <si>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</si>
  <si>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</si>
  <si>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</si>
  <si>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</si>
  <si>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</si>
  <si>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</si>
  <si>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</si>
  <si>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</si>
  <si>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</si>
  <si>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</si>
  <si>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</si>
  <si>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</si>
  <si>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</si>
  <si>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</si>
  <si>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</si>
  <si>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</si>
  <si>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</si>
  <si>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</si>
  <si>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</si>
  <si>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</si>
  <si>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</si>
  <si>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</si>
  <si>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</si>
  <si>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</si>
  <si>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</si>
  <si>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</si>
  <si>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</si>
  <si>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</si>
  <si>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</si>
  <si>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</si>
  <si>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</si>
  <si>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</si>
  <si>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</si>
  <si>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</si>
  <si>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</si>
  <si>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</si>
  <si>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</si>
  <si>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</si>
  <si>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</si>
  <si>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</si>
  <si>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</si>
  <si>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</si>
  <si>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</si>
  <si>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</si>
  <si>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</si>
  <si>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</si>
  <si>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</si>
  <si>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</si>
  <si>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</si>
  <si>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</si>
  <si>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</si>
  <si>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</si>
  <si>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</si>
  <si>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</si>
  <si>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</si>
  <si>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</si>
  <si>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</si>
  <si>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</si>
  <si>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</si>
  <si>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</si>
  <si>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</si>
  <si>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</si>
  <si>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</si>
  <si>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</si>
  <si>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</si>
  <si>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</si>
  <si>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</si>
  <si>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</si>
  <si>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</si>
  <si>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</si>
  <si>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</si>
  <si>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</si>
  <si>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</si>
  <si>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</si>
  <si>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</si>
  <si>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</si>
  <si>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</si>
  <si>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</si>
  <si>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</si>
  <si>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</si>
  <si>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</si>
  <si>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</si>
  <si>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</si>
  <si>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</si>
  <si>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</si>
  <si>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</si>
  <si>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</si>
  <si>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</si>
  <si>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</si>
  <si>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</si>
  <si>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</si>
  <si>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</si>
  <si>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</si>
  <si>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</si>
  <si>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</si>
  <si>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</si>
  <si>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</si>
  <si>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</si>
  <si>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</si>
  <si>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</si>
  <si>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</si>
  <si>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</si>
  <si>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</si>
  <si>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</si>
  <si>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</si>
  <si>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</si>
  <si>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</si>
  <si>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</si>
  <si>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</si>
  <si>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</si>
  <si>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</si>
  <si>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</si>
  <si>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</si>
  <si>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</si>
  <si>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</si>
  <si>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</si>
  <si>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</si>
  <si>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</si>
  <si>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</si>
  <si>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</si>
  <si>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</si>
  <si>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</si>
  <si>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</si>
  <si>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</si>
  <si>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</si>
  <si>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</si>
  <si>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</si>
  <si>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</si>
  <si>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</si>
  <si>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</si>
  <si>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</si>
  <si>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</si>
  <si>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</si>
  <si>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</si>
  <si>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</si>
  <si>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</si>
  <si>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</si>
  <si>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</si>
  <si>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</si>
  <si>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</si>
  <si>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</si>
  <si>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</si>
  <si>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</si>
  <si>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</si>
  <si>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</si>
  <si>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</si>
  <si>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</si>
  <si>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</si>
  <si>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</si>
  <si>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</si>
  <si>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</si>
  <si>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</si>
  <si>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</si>
  <si>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</si>
  <si>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</si>
  <si>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</si>
  <si>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</si>
  <si>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</si>
  <si>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</si>
  <si>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</si>
  <si>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</si>
  <si>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</si>
  <si>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</si>
  <si>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</si>
  <si>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</si>
  <si>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</si>
  <si>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</si>
  <si>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</si>
  <si>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</si>
  <si>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</si>
  <si>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</si>
  <si>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</si>
  <si>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</si>
  <si>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</si>
  <si>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</si>
  <si>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</si>
  <si>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</si>
  <si>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</si>
  <si>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</si>
  <si>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</si>
  <si>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</si>
  <si>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</si>
  <si>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2 STAR</t>
  </si>
  <si>
    <t>LLAVE ALLEN N°14</t>
  </si>
  <si>
    <t>LLAVE ALLEN N°19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</si>
</sst>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vertical="top" wrapText="1"/>
      <protection locked="0"/>
    </xf>
    <xf numFmtId="0" fontId="51" fillId="33" borderId="11" xfId="0" applyFont="1" applyFill="1" applyBorder="1" applyAlignment="1" applyProtection="1">
      <alignment horizontal="center" vertical="top" wrapText="1"/>
      <protection locked="0"/>
    </xf>
    <xf numFmtId="0" fontId="51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 vertical="center" wrapText="1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164" fontId="52" fillId="33" borderId="0" xfId="0" applyNumberFormat="1" applyFont="1" applyFill="1" applyBorder="1" applyAlignment="1" applyProtection="1">
      <alignment horizontal="center" vertical="center"/>
      <protection locked="0"/>
    </xf>
    <xf numFmtId="14" fontId="53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2" fillId="0" borderId="19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2" fillId="0" borderId="20" xfId="0" applyFont="1" applyFill="1" applyBorder="1" applyAlignment="1" applyProtection="1">
      <alignment horizontal="center"/>
      <protection locked="0"/>
    </xf>
    <xf numFmtId="0" fontId="52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4" fillId="0" borderId="0" xfId="0" applyFont="1" applyAlignment="1" applyProtection="1">
      <alignment/>
      <protection locked="0"/>
    </xf>
    <xf numFmtId="0" fontId="54" fillId="0" borderId="2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22" xfId="0" applyFont="1" applyBorder="1" applyAlignment="1" applyProtection="1">
      <alignment/>
      <protection locked="0"/>
    </xf>
    <xf numFmtId="0" fontId="54" fillId="0" borderId="23" xfId="0" applyFont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3" fontId="54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left"/>
      <protection locked="0"/>
    </xf>
    <xf numFmtId="0" fontId="57" fillId="33" borderId="15" xfId="45" applyFont="1" applyFill="1" applyBorder="1" applyAlignment="1" applyProtection="1">
      <alignment horizontal="left"/>
      <protection/>
    </xf>
    <xf numFmtId="164" fontId="58" fillId="33" borderId="15" xfId="0" applyNumberFormat="1" applyFont="1" applyFill="1" applyBorder="1" applyAlignment="1" applyProtection="1">
      <alignment horizontal="left" vertical="center"/>
      <protection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164" fontId="58" fillId="33" borderId="26" xfId="0" applyNumberFormat="1" applyFont="1" applyFill="1" applyBorder="1" applyAlignment="1" applyProtection="1">
      <alignment horizontal="left" vertical="center"/>
      <protection locked="0"/>
    </xf>
    <xf numFmtId="0" fontId="55" fillId="0" borderId="27" xfId="0" applyFont="1" applyBorder="1" applyAlignment="1" applyProtection="1">
      <alignment horizontal="center"/>
      <protection locked="0"/>
    </xf>
    <xf numFmtId="0" fontId="55" fillId="0" borderId="28" xfId="0" applyFont="1" applyBorder="1" applyAlignment="1" applyProtection="1">
      <alignment horizontal="center"/>
      <protection locked="0"/>
    </xf>
    <xf numFmtId="0" fontId="55" fillId="0" borderId="29" xfId="0" applyFont="1" applyBorder="1" applyAlignment="1" applyProtection="1">
      <alignment horizontal="center"/>
      <protection locked="0"/>
    </xf>
    <xf numFmtId="0" fontId="55" fillId="0" borderId="30" xfId="0" applyFont="1" applyBorder="1" applyAlignment="1" applyProtection="1">
      <alignment horizontal="center"/>
      <protection locked="0"/>
    </xf>
    <xf numFmtId="0" fontId="55" fillId="0" borderId="31" xfId="0" applyFont="1" applyBorder="1" applyAlignment="1" applyProtection="1">
      <alignment horizontal="center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3" borderId="0" xfId="0" applyFont="1" applyFill="1" applyBorder="1" applyAlignment="1" applyProtection="1">
      <alignment/>
      <protection locked="0"/>
    </xf>
    <xf numFmtId="0" fontId="59" fillId="33" borderId="15" xfId="0" applyFont="1" applyFill="1" applyBorder="1" applyAlignment="1" applyProtection="1">
      <alignment/>
      <protection locked="0"/>
    </xf>
    <xf numFmtId="0" fontId="59" fillId="33" borderId="32" xfId="0" applyFont="1" applyFill="1" applyBorder="1" applyAlignment="1" applyProtection="1">
      <alignment/>
      <protection locked="0"/>
    </xf>
    <xf numFmtId="0" fontId="59" fillId="33" borderId="25" xfId="0" applyFont="1" applyFill="1" applyBorder="1" applyAlignment="1" applyProtection="1">
      <alignment/>
      <protection locked="0"/>
    </xf>
    <xf numFmtId="0" fontId="59" fillId="33" borderId="24" xfId="0" applyFont="1" applyFill="1" applyBorder="1" applyAlignment="1" applyProtection="1">
      <alignment/>
      <protection locked="0"/>
    </xf>
    <xf numFmtId="0" fontId="59" fillId="33" borderId="26" xfId="0" applyFont="1" applyFill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/>
      <protection locked="0"/>
    </xf>
    <xf numFmtId="0" fontId="55" fillId="33" borderId="12" xfId="0" applyFont="1" applyFill="1" applyBorder="1" applyAlignment="1" applyProtection="1">
      <alignment/>
      <protection locked="0"/>
    </xf>
    <xf numFmtId="0" fontId="55" fillId="33" borderId="28" xfId="0" applyFont="1" applyFill="1" applyBorder="1" applyAlignment="1" applyProtection="1">
      <alignment horizontal="right" vertical="center"/>
      <protection locked="0"/>
    </xf>
    <xf numFmtId="0" fontId="55" fillId="33" borderId="11" xfId="0" applyFont="1" applyFill="1" applyBorder="1" applyAlignment="1" applyProtection="1">
      <alignment horizontal="right" vertical="center"/>
      <protection locked="0"/>
    </xf>
    <xf numFmtId="0" fontId="55" fillId="33" borderId="30" xfId="0" applyFont="1" applyFill="1" applyBorder="1" applyAlignment="1" applyProtection="1">
      <alignment horizontal="right"/>
      <protection locked="0"/>
    </xf>
    <xf numFmtId="1" fontId="55" fillId="33" borderId="31" xfId="0" applyNumberFormat="1" applyFont="1" applyFill="1" applyBorder="1" applyAlignment="1" applyProtection="1">
      <alignment horizontal="center"/>
      <protection/>
    </xf>
    <xf numFmtId="0" fontId="55" fillId="33" borderId="14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left" vertical="center"/>
      <protection locked="0"/>
    </xf>
    <xf numFmtId="0" fontId="55" fillId="33" borderId="15" xfId="0" applyFont="1" applyFill="1" applyBorder="1" applyAlignment="1" applyProtection="1">
      <alignment horizontal="right"/>
      <protection locked="0"/>
    </xf>
    <xf numFmtId="9" fontId="55" fillId="33" borderId="33" xfId="0" applyNumberFormat="1" applyFont="1" applyFill="1" applyBorder="1" applyAlignment="1" applyProtection="1">
      <alignment horizontal="right" vertical="center"/>
      <protection locked="0"/>
    </xf>
    <xf numFmtId="9" fontId="55" fillId="33" borderId="0" xfId="0" applyNumberFormat="1" applyFont="1" applyFill="1" applyBorder="1" applyAlignment="1" applyProtection="1">
      <alignment horizontal="right" vertical="center"/>
      <protection locked="0"/>
    </xf>
    <xf numFmtId="9" fontId="55" fillId="33" borderId="19" xfId="0" applyNumberFormat="1" applyFont="1" applyFill="1" applyBorder="1" applyAlignment="1" applyProtection="1">
      <alignment horizontal="center" vertical="center"/>
      <protection locked="0"/>
    </xf>
    <xf numFmtId="1" fontId="55" fillId="33" borderId="34" xfId="0" applyNumberFormat="1" applyFont="1" applyFill="1" applyBorder="1" applyAlignment="1" applyProtection="1">
      <alignment horizontal="center"/>
      <protection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33" xfId="0" applyFont="1" applyFill="1" applyBorder="1" applyAlignment="1" applyProtection="1">
      <alignment horizontal="right" vertical="center"/>
      <protection locked="0"/>
    </xf>
    <xf numFmtId="0" fontId="55" fillId="33" borderId="19" xfId="0" applyFont="1" applyFill="1" applyBorder="1" applyAlignment="1" applyProtection="1">
      <alignment horizontal="right"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5" fillId="33" borderId="35" xfId="0" applyFont="1" applyFill="1" applyBorder="1" applyAlignment="1" applyProtection="1">
      <alignment horizontal="right" vertical="center"/>
      <protection locked="0"/>
    </xf>
    <xf numFmtId="0" fontId="55" fillId="33" borderId="24" xfId="0" applyFont="1" applyFill="1" applyBorder="1" applyAlignment="1" applyProtection="1">
      <alignment horizontal="right" vertical="center"/>
      <protection locked="0"/>
    </xf>
    <xf numFmtId="0" fontId="55" fillId="33" borderId="36" xfId="0" applyFont="1" applyFill="1" applyBorder="1" applyAlignment="1" applyProtection="1">
      <alignment horizontal="right"/>
      <protection locked="0"/>
    </xf>
    <xf numFmtId="1" fontId="55" fillId="33" borderId="37" xfId="0" applyNumberFormat="1" applyFont="1" applyFill="1" applyBorder="1" applyAlignment="1" applyProtection="1">
      <alignment horizontal="center"/>
      <protection/>
    </xf>
    <xf numFmtId="165" fontId="60" fillId="0" borderId="13" xfId="45" applyNumberFormat="1" applyFont="1" applyFill="1" applyBorder="1" applyAlignment="1" applyProtection="1">
      <alignment horizontal="center" vertical="center"/>
      <protection locked="0"/>
    </xf>
    <xf numFmtId="166" fontId="55" fillId="33" borderId="27" xfId="0" applyNumberFormat="1" applyFont="1" applyFill="1" applyBorder="1" applyAlignment="1" applyProtection="1">
      <alignment horizontal="center"/>
      <protection/>
    </xf>
    <xf numFmtId="166" fontId="55" fillId="33" borderId="27" xfId="0" applyNumberFormat="1" applyFont="1" applyFill="1" applyBorder="1" applyAlignment="1" applyProtection="1">
      <alignment horizontal="center"/>
      <protection locked="0"/>
    </xf>
    <xf numFmtId="166" fontId="55" fillId="33" borderId="12" xfId="0" applyNumberFormat="1" applyFont="1" applyFill="1" applyBorder="1" applyAlignment="1" applyProtection="1">
      <alignment horizontal="center"/>
      <protection/>
    </xf>
    <xf numFmtId="166" fontId="55" fillId="33" borderId="32" xfId="0" applyNumberFormat="1" applyFont="1" applyFill="1" applyBorder="1" applyAlignment="1" applyProtection="1">
      <alignment horizontal="center"/>
      <protection/>
    </xf>
    <xf numFmtId="166" fontId="55" fillId="33" borderId="32" xfId="0" applyNumberFormat="1" applyFont="1" applyFill="1" applyBorder="1" applyAlignment="1" applyProtection="1">
      <alignment horizontal="center"/>
      <protection locked="0"/>
    </xf>
    <xf numFmtId="166" fontId="55" fillId="33" borderId="15" xfId="0" applyNumberFormat="1" applyFont="1" applyFill="1" applyBorder="1" applyAlignment="1" applyProtection="1">
      <alignment horizontal="center"/>
      <protection/>
    </xf>
    <xf numFmtId="166" fontId="55" fillId="33" borderId="38" xfId="0" applyNumberFormat="1" applyFont="1" applyFill="1" applyBorder="1" applyAlignment="1" applyProtection="1">
      <alignment horizontal="center"/>
      <protection/>
    </xf>
    <xf numFmtId="166" fontId="55" fillId="33" borderId="38" xfId="0" applyNumberFormat="1" applyFont="1" applyFill="1" applyBorder="1" applyAlignment="1" applyProtection="1">
      <alignment horizontal="center"/>
      <protection locked="0"/>
    </xf>
    <xf numFmtId="166" fontId="55" fillId="33" borderId="26" xfId="0" applyNumberFormat="1" applyFont="1" applyFill="1" applyBorder="1" applyAlignment="1" applyProtection="1">
      <alignment horizontal="center"/>
      <protection/>
    </xf>
    <xf numFmtId="166" fontId="61" fillId="0" borderId="0" xfId="0" applyNumberFormat="1" applyFont="1" applyFill="1" applyBorder="1" applyAlignment="1" applyProtection="1">
      <alignment/>
      <protection/>
    </xf>
    <xf numFmtId="0" fontId="55" fillId="33" borderId="10" xfId="0" applyNumberFormat="1" applyFont="1" applyFill="1" applyBorder="1" applyAlignment="1" applyProtection="1">
      <alignment horizontal="center"/>
      <protection locked="0"/>
    </xf>
    <xf numFmtId="0" fontId="59" fillId="33" borderId="15" xfId="0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0" fontId="58" fillId="33" borderId="0" xfId="0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166" fontId="29" fillId="33" borderId="12" xfId="0" applyNumberFormat="1" applyFont="1" applyFill="1" applyBorder="1" applyAlignment="1" applyProtection="1">
      <alignment horizontal="left"/>
      <protection/>
    </xf>
    <xf numFmtId="0" fontId="30" fillId="33" borderId="15" xfId="0" applyFont="1" applyFill="1" applyBorder="1" applyAlignment="1" applyProtection="1">
      <alignment horizontal="center"/>
      <protection locked="0"/>
    </xf>
    <xf numFmtId="0" fontId="30" fillId="33" borderId="12" xfId="0" applyFont="1" applyFill="1" applyBorder="1" applyAlignment="1" applyProtection="1">
      <alignment horizontal="center"/>
      <protection locked="0"/>
    </xf>
    <xf numFmtId="0" fontId="41" fillId="0" borderId="0" xfId="45" applyAlignment="1">
      <alignment/>
    </xf>
    <xf numFmtId="0" fontId="62" fillId="33" borderId="14" xfId="0" applyNumberFormat="1" applyFont="1" applyFill="1" applyBorder="1" applyAlignment="1" applyProtection="1">
      <alignment horizontal="center"/>
      <protection locked="0"/>
    </xf>
    <xf numFmtId="0" fontId="34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5" applyFont="1" applyFill="1" applyAlignment="1" applyProtection="1">
      <alignment/>
      <protection locked="0"/>
    </xf>
    <xf numFmtId="0" fontId="29" fillId="33" borderId="15" xfId="0" applyFont="1" applyFill="1" applyBorder="1" applyAlignment="1" applyProtection="1">
      <alignment horizontal="center"/>
      <protection locked="0"/>
    </xf>
    <xf numFmtId="0" fontId="30" fillId="33" borderId="27" xfId="0" applyFont="1" applyFill="1" applyBorder="1" applyAlignment="1" applyProtection="1">
      <alignment/>
      <protection locked="0"/>
    </xf>
    <xf numFmtId="0" fontId="30" fillId="33" borderId="32" xfId="0" applyFont="1" applyFill="1" applyBorder="1" applyAlignment="1" applyProtection="1">
      <alignment/>
      <protection locked="0"/>
    </xf>
    <xf numFmtId="0" fontId="32" fillId="0" borderId="0" xfId="0" applyNumberFormat="1" applyFont="1" applyAlignment="1" applyProtection="1">
      <alignment horizontal="left"/>
      <protection locked="0"/>
    </xf>
    <xf numFmtId="0" fontId="55" fillId="33" borderId="14" xfId="0" applyNumberFormat="1" applyFont="1" applyFill="1" applyBorder="1" applyAlignment="1" applyProtection="1">
      <alignment horizontal="center"/>
      <protection locked="0"/>
    </xf>
    <xf numFmtId="0" fontId="59" fillId="33" borderId="14" xfId="0" applyFont="1" applyFill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15" xfId="0" applyFont="1" applyBorder="1" applyAlignment="1" applyProtection="1">
      <alignment/>
      <protection locked="0"/>
    </xf>
    <xf numFmtId="0" fontId="29" fillId="33" borderId="14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55" fillId="33" borderId="14" xfId="0" applyFont="1" applyFill="1" applyBorder="1" applyAlignment="1" applyProtection="1">
      <alignment horizontal="left"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166" fontId="58" fillId="33" borderId="0" xfId="0" applyNumberFormat="1" applyFont="1" applyFill="1" applyBorder="1" applyAlignment="1" applyProtection="1">
      <alignment horizontal="left"/>
      <protection/>
    </xf>
    <xf numFmtId="166" fontId="58" fillId="33" borderId="15" xfId="0" applyNumberFormat="1" applyFont="1" applyFill="1" applyBorder="1" applyAlignment="1" applyProtection="1">
      <alignment horizontal="left"/>
      <protection/>
    </xf>
    <xf numFmtId="166" fontId="29" fillId="33" borderId="0" xfId="0" applyNumberFormat="1" applyFont="1" applyFill="1" applyBorder="1" applyAlignment="1" applyProtection="1">
      <alignment horizontal="left"/>
      <protection/>
    </xf>
    <xf numFmtId="166" fontId="56" fillId="33" borderId="0" xfId="0" applyNumberFormat="1" applyFont="1" applyFill="1" applyBorder="1" applyAlignment="1" applyProtection="1">
      <alignment horizontal="left"/>
      <protection/>
    </xf>
    <xf numFmtId="0" fontId="29" fillId="33" borderId="10" xfId="0" applyFont="1" applyFill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 horizontal="center"/>
      <protection locked="0"/>
    </xf>
    <xf numFmtId="0" fontId="55" fillId="0" borderId="11" xfId="0" applyFont="1" applyBorder="1" applyAlignment="1" applyProtection="1">
      <alignment/>
      <protection locked="0"/>
    </xf>
    <xf numFmtId="0" fontId="55" fillId="0" borderId="12" xfId="0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B36"/>
  <sheetViews>
    <sheetView tabSelected="1" zoomScalePageLayoutView="0" workbookViewId="0" topLeftCell="A1">
      <selection activeCell="M13" sqref="M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1484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23" t="str">
        <f>VLOOKUP(D4,CLIENTES,4,FALSE)</f>
        <v>AV.PDTE.FREI MONTALVA 3899</v>
      </c>
      <c r="F5" s="123"/>
      <c r="G5" s="123"/>
      <c r="H5" s="123"/>
      <c r="I5" s="123"/>
      <c r="J5" s="124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25">
        <f>VLOOKUP(D4,CLIENTES,5,FALSE)</f>
        <v>0</v>
      </c>
      <c r="G6" s="125"/>
      <c r="H6" s="125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25" t="str">
        <f>VLOOKUP(D4,CLIENTES,6,FALSE)</f>
        <v>CONCHALI</v>
      </c>
      <c r="G7" s="125"/>
      <c r="H7" s="125"/>
      <c r="I7" s="42" t="s">
        <v>26</v>
      </c>
      <c r="J7" s="101" t="str">
        <f>VLOOKUP(D4,CLIENTES,8,FALSE)</f>
        <v>Luis Barriento Nuñez</v>
      </c>
    </row>
    <row r="8" spans="2:12" ht="15.75" thickBot="1">
      <c r="B8" s="121" t="s">
        <v>28</v>
      </c>
      <c r="C8" s="122"/>
      <c r="D8" s="99">
        <f>VLOOKUP(D4,CLIENTES,7,FALSE)</f>
        <v>0</v>
      </c>
      <c r="E8" s="42" t="s">
        <v>11</v>
      </c>
      <c r="F8" s="126">
        <f>VLOOKUP(D4,CLIENTES,12,FALSE)</f>
        <v>0</v>
      </c>
      <c r="G8" s="126"/>
      <c r="H8" s="126"/>
      <c r="I8" s="42" t="s">
        <v>14</v>
      </c>
      <c r="J8" s="45">
        <f ca="1">TODAY()</f>
        <v>41708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30" t="s">
        <v>24</v>
      </c>
      <c r="D10" s="131"/>
      <c r="E10" s="132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 t="s">
        <v>595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27" t="s">
        <v>596</v>
      </c>
      <c r="D11" s="128"/>
      <c r="E11" s="129"/>
      <c r="F11" s="104">
        <v>3</v>
      </c>
      <c r="G11" s="111" t="s">
        <v>23</v>
      </c>
      <c r="H11" s="85">
        <f>VLOOKUP(B11,COTIZADO,8,FALSE)</f>
        <v>3632.9</v>
      </c>
      <c r="I11" s="86"/>
      <c r="J11" s="87">
        <f aca="true" t="shared" si="0" ref="J11:J28">F11*H11*(1-I11/100)</f>
        <v>10898.7</v>
      </c>
      <c r="K11" s="28">
        <v>1</v>
      </c>
      <c r="L11" s="29"/>
      <c r="M11" s="29">
        <v>2137</v>
      </c>
      <c r="N11" s="29"/>
      <c r="O11" s="29"/>
      <c r="P11" s="30">
        <v>1.7</v>
      </c>
      <c r="Q11" s="31">
        <f>M11</f>
        <v>2137</v>
      </c>
      <c r="R11" s="35">
        <f>Q11*P11</f>
        <v>3632.9</v>
      </c>
    </row>
    <row r="12" spans="2:18" ht="15">
      <c r="B12" s="114">
        <v>2</v>
      </c>
      <c r="C12" s="118" t="s">
        <v>597</v>
      </c>
      <c r="D12" s="119"/>
      <c r="E12" s="120"/>
      <c r="F12" s="103">
        <v>3</v>
      </c>
      <c r="G12" s="112" t="s">
        <v>23</v>
      </c>
      <c r="H12" s="88">
        <f aca="true" t="shared" si="1" ref="H12:H28">VLOOKUP(B12,COTIZADO,8,FALSE)</f>
        <v>9331.3</v>
      </c>
      <c r="I12" s="89">
        <v>0</v>
      </c>
      <c r="J12" s="90">
        <f t="shared" si="0"/>
        <v>27993.899999999998</v>
      </c>
      <c r="K12" s="28">
        <v>2</v>
      </c>
      <c r="L12" s="29"/>
      <c r="M12" s="29">
        <v>5489</v>
      </c>
      <c r="N12" s="29"/>
      <c r="O12" s="29"/>
      <c r="P12" s="30">
        <v>1.7</v>
      </c>
      <c r="Q12" s="31">
        <f>M12</f>
        <v>5489</v>
      </c>
      <c r="R12" s="35">
        <f aca="true" t="shared" si="2" ref="R12:R28">Q12*P12</f>
        <v>9331.3</v>
      </c>
    </row>
    <row r="13" spans="2:18" ht="15">
      <c r="B13" s="106">
        <v>3</v>
      </c>
      <c r="C13" s="118"/>
      <c r="D13" s="119"/>
      <c r="E13" s="120"/>
      <c r="F13" s="103"/>
      <c r="G13" s="112"/>
      <c r="H13" s="88">
        <f t="shared" si="1"/>
        <v>0</v>
      </c>
      <c r="I13" s="89"/>
      <c r="J13" s="90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>
        <f>L13</f>
        <v>0</v>
      </c>
      <c r="R13" s="35">
        <f t="shared" si="2"/>
        <v>0</v>
      </c>
    </row>
    <row r="14" spans="2:18" ht="15">
      <c r="B14" s="106">
        <v>4</v>
      </c>
      <c r="C14" s="118"/>
      <c r="D14" s="119"/>
      <c r="E14" s="120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1.6</v>
      </c>
      <c r="Q14" s="31">
        <f>N14</f>
        <v>0</v>
      </c>
      <c r="R14" s="35">
        <f t="shared" si="2"/>
        <v>0</v>
      </c>
    </row>
    <row r="15" spans="2:18" ht="15">
      <c r="B15" s="106">
        <v>5</v>
      </c>
      <c r="C15" s="118"/>
      <c r="D15" s="119"/>
      <c r="E15" s="120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1.6</v>
      </c>
      <c r="Q15" s="31">
        <f>N15</f>
        <v>0</v>
      </c>
      <c r="R15" s="35">
        <f t="shared" si="2"/>
        <v>0</v>
      </c>
    </row>
    <row r="16" spans="2:18" ht="15">
      <c r="B16" s="106">
        <v>6</v>
      </c>
      <c r="C16" s="118"/>
      <c r="D16" s="119"/>
      <c r="E16" s="120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2"/>
        <v>0</v>
      </c>
    </row>
    <row r="17" spans="2:18" ht="15">
      <c r="B17" s="106">
        <v>7</v>
      </c>
      <c r="C17" s="118"/>
      <c r="D17" s="119"/>
      <c r="E17" s="120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18" ht="15">
      <c r="B18" s="106">
        <v>8</v>
      </c>
      <c r="C18" s="118"/>
      <c r="D18" s="119"/>
      <c r="E18" s="120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18" ht="15">
      <c r="B19" s="106">
        <v>9</v>
      </c>
      <c r="C19" s="115"/>
      <c r="D19" s="116"/>
      <c r="E19" s="117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6">
        <v>10</v>
      </c>
      <c r="C20" s="115"/>
      <c r="D20" s="116"/>
      <c r="E20" s="117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6">
        <v>11</v>
      </c>
      <c r="C21" s="115"/>
      <c r="D21" s="116"/>
      <c r="E21" s="117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6">
        <v>12</v>
      </c>
      <c r="C22" s="115"/>
      <c r="D22" s="116"/>
      <c r="E22" s="117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115"/>
      <c r="D23" s="116"/>
      <c r="E23" s="117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115"/>
      <c r="D24" s="116"/>
      <c r="E24" s="117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38892.6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38892.6</v>
      </c>
      <c r="M31" s="127"/>
      <c r="N31" s="128"/>
      <c r="O31" s="129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7389.594</v>
      </c>
      <c r="M32" s="118"/>
      <c r="N32" s="119"/>
      <c r="O32" s="120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46282.193999999996</v>
      </c>
      <c r="M33" s="118"/>
      <c r="N33" s="119"/>
      <c r="O33" s="120"/>
      <c r="P33" s="29"/>
      <c r="Q33" s="29"/>
      <c r="W33" s="109"/>
    </row>
    <row r="34" spans="13:23" ht="15">
      <c r="M34" s="118"/>
      <c r="N34" s="119"/>
      <c r="O34" s="120"/>
      <c r="P34" s="29"/>
      <c r="Q34" s="29"/>
      <c r="W34" s="109"/>
    </row>
    <row r="36" ht="15">
      <c r="AB36" s="8">
        <f>+Y35+Z35+AA35+AB35</f>
        <v>0</v>
      </c>
    </row>
  </sheetData>
  <sheetProtection sheet="1" objects="1" scenarios="1" formatCells="0"/>
  <mergeCells count="24">
    <mergeCell ref="M31:O31"/>
    <mergeCell ref="M32:O32"/>
    <mergeCell ref="M33:O33"/>
    <mergeCell ref="M34:O34"/>
    <mergeCell ref="C10:E10"/>
    <mergeCell ref="C11:E11"/>
    <mergeCell ref="C13:E13"/>
    <mergeCell ref="C14:E14"/>
    <mergeCell ref="C15:E15"/>
    <mergeCell ref="C16:E16"/>
    <mergeCell ref="B8:C8"/>
    <mergeCell ref="E5:J5"/>
    <mergeCell ref="F6:H6"/>
    <mergeCell ref="F7:H7"/>
    <mergeCell ref="F8:H8"/>
    <mergeCell ref="C12:E12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2014-03-10T17:55:59Z</cp:lastPrinted>
  <dcterms:created xsi:type="dcterms:W3CDTF">2013-07-12T05:01:37Z</dcterms:created>
  <dcterms:modified xsi:type="dcterms:W3CDTF">2014-03-10T19:14:04Z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