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<sst xmlns="http://schemas.openxmlformats.org/spreadsheetml/2006/main" count="827" uniqueCount="597">
  <si>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</si>
  <si>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</si>
  <si>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</si>
  <si>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</si>
  <si>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</si>
  <si>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</si>
  <si>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</si>
  <si>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</si>
  <si>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</si>
  <si>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</si>
  <si>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</si>
  <si>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</si>
  <si>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</si>
  <si>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</si>
  <si>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</si>
  <si>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</si>
  <si>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</si>
  <si>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</si>
  <si>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</si>
  <si>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</si>
  <si>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</si>
  <si>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</si>
  <si>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</si>
  <si>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</si>
  <si>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</si>
  <si>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</si>
  <si>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</si>
  <si>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</si>
  <si>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</si>
  <si>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</si>
  <si>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</si>
  <si>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</si>
  <si>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</si>
  <si>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</si>
  <si>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</si>
  <si>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</si>
  <si>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</si>
  <si>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</si>
  <si>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</si>
  <si>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</si>
  <si>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</si>
  <si>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</si>
  <si>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</si>
  <si>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</si>
  <si>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</si>
  <si>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</si>
  <si>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</si>
  <si>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</si>
  <si>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</si>
  <si>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</si>
  <si>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</si>
  <si>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</si>
  <si>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</si>
  <si>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</si>
  <si>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</si>
  <si>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</si>
  <si>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</si>
  <si>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</si>
  <si>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</si>
  <si>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</si>
  <si>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</si>
  <si>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</si>
  <si>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</si>
  <si>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</si>
  <si>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</si>
  <si>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</si>
  <si>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</si>
  <si>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</si>
  <si>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</si>
  <si>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</si>
  <si>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</si>
  <si>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</si>
  <si>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</si>
  <si>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</si>
  <si>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</si>
  <si>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</si>
  <si>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</si>
  <si>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</si>
  <si>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</si>
  <si>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</si>
  <si>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</si>
  <si>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</si>
  <si>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</si>
  <si>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</si>
  <si>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</si>
  <si>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</si>
  <si>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</si>
  <si>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</si>
  <si>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</si>
  <si>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</si>
  <si>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</si>
  <si>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</si>
  <si>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</si>
  <si>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</si>
  <si>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</si>
  <si>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</si>
  <si>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</si>
  <si>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</si>
  <si>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</si>
  <si>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</si>
  <si>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</si>
  <si>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</si>
  <si>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</si>
  <si>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</si>
  <si>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</si>
  <si>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</si>
  <si>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</si>
  <si>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</si>
  <si>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</si>
  <si>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</si>
  <si>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</si>
  <si>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</si>
  <si>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</si>
  <si>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</si>
  <si>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</si>
  <si>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</si>
  <si>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</si>
  <si>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</si>
  <si>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</si>
  <si>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</si>
  <si>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</si>
  <si>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</si>
  <si>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</si>
  <si>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</si>
  <si>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</si>
  <si>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</si>
  <si>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</si>
  <si>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</si>
  <si>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</si>
  <si>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</si>
  <si>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</si>
  <si>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</si>
  <si>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</si>
  <si>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</si>
  <si>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</si>
  <si>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</si>
  <si>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</si>
  <si>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</si>
  <si>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</si>
  <si>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</si>
  <si>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</si>
  <si>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</si>
  <si>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</si>
  <si>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</si>
  <si>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</si>
  <si>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</si>
  <si>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</si>
  <si>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</si>
  <si>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</si>
  <si>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</si>
  <si>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</si>
  <si>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</si>
  <si>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</si>
  <si>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</si>
  <si>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</si>
  <si>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</si>
  <si>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</si>
  <si>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</si>
  <si>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</si>
  <si>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</si>
  <si>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</si>
  <si>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</si>
  <si>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</si>
  <si>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</si>
  <si>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</si>
  <si>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</si>
  <si>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</si>
  <si>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</si>
  <si>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</si>
  <si>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</si>
  <si>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</si>
  <si>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</si>
  <si>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</si>
  <si>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</si>
  <si>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</si>
  <si>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</si>
  <si>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</si>
  <si>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</si>
  <si>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</si>
  <si>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</si>
  <si>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</si>
  <si>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</si>
  <si>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</si>
  <si>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</si>
  <si>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</si>
  <si>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</si>
  <si>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</si>
  <si>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</si>
  <si>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</si>
  <si>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</si>
  <si>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</si>
  <si>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</si>
  <si>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</si>
  <si>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</si>
  <si>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</si>
  <si>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</si>
  <si>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</si>
  <si>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</si>
  <si>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</si>
  <si>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</si>
  <si>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</si>
  <si>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</si>
  <si>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</si>
  <si>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</si>
  <si>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</si>
  <si>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</si>
  <si>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</si>
  <si>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</si>
  <si>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</si>
  <si>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</si>
  <si>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</si>
  <si>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</si>
  <si>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</si>
  <si>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</si>
  <si>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</si>
  <si>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</si>
  <si>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</si>
  <si>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</si>
  <si>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</si>
  <si>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</si>
  <si>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</si>
  <si>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</si>
  <si>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</si>
  <si>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</si>
  <si>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</si>
  <si>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</si>
  <si>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</si>
  <si>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</si>
  <si>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</si>
  <si>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</si>
  <si>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</si>
  <si>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</si>
  <si>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</si>
  <si>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</si>
  <si>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</si>
  <si>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</si>
  <si>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</si>
  <si>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</si>
  <si>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</si>
  <si>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</si>
  <si>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</si>
  <si>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</si>
  <si>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</si>
  <si>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</si>
  <si>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</si>
  <si>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</si>
  <si>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</si>
  <si>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</si>
  <si>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</si>
  <si>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</si>
  <si>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</si>
  <si>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</si>
  <si>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</si>
  <si>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</si>
  <si>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</si>
  <si>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</si>
  <si>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</si>
  <si>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</si>
  <si>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</si>
  <si>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</si>
  <si>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</si>
  <si>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</si>
  <si>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</si>
  <si>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</si>
  <si>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</si>
  <si>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</si>
  <si>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</si>
  <si>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</si>
  <si>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</si>
  <si>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</si>
  <si>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</si>
  <si>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</si>
  <si>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</si>
  <si>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</si>
  <si>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</si>
  <si>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</si>
  <si>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</si>
  <si>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</si>
  <si>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</si>
  <si>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</si>
  <si>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</si>
  <si>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</si>
  <si>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</si>
  <si>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</si>
  <si>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</si>
  <si>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</si>
  <si>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</si>
  <si>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</si>
  <si>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</si>
  <si>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</si>
  <si>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</si>
  <si>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</si>
  <si>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</si>
  <si>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</si>
  <si>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</si>
  <si>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</si>
  <si>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</si>
  <si>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</si>
  <si>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</si>
  <si>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</si>
  <si>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</si>
  <si>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</si>
  <si>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</si>
  <si>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</si>
  <si>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</si>
  <si>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</si>
  <si>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</si>
  <si>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</si>
  <si>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</si>
  <si>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</si>
  <si>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</si>
  <si>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</si>
  <si>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</si>
  <si>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</si>
  <si>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</si>
  <si>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</si>
  <si>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</si>
  <si>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</si>
  <si>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</si>
  <si>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</si>
  <si>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</si>
  <si>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</si>
  <si>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</si>
  <si>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</si>
  <si>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</si>
  <si>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</si>
  <si>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</si>
  <si>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</si>
  <si>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</si>
  <si>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</si>
  <si>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</si>
  <si>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</si>
  <si>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</si>
  <si>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</si>
  <si>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</si>
  <si>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</si>
  <si>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</si>
  <si>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</si>
  <si>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</si>
  <si>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</si>
  <si>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</si>
  <si>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</si>
  <si>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</si>
  <si>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</si>
  <si>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</si>
  <si>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</si>
  <si>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</si>
  <si>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</si>
  <si>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</si>
  <si>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</si>
  <si>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</si>
  <si>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</si>
  <si>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</si>
  <si>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</si>
  <si>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</si>
  <si>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</si>
  <si>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</si>
  <si>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</si>
  <si>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</si>
  <si>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</si>
  <si>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</si>
  <si>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</si>
  <si>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</si>
  <si>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</si>
  <si>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</si>
  <si>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</si>
  <si>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</si>
  <si>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</si>
  <si>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</si>
  <si>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</si>
  <si>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</si>
  <si>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</si>
  <si>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</si>
  <si>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</si>
  <si>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</si>
  <si>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</si>
  <si>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</si>
  <si>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</si>
  <si>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</si>
  <si>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</si>
  <si>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</si>
  <si>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</si>
  <si>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</si>
  <si>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</si>
  <si>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</si>
  <si>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</si>
  <si>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</si>
  <si>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</si>
  <si>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</si>
  <si>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</si>
  <si>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</si>
  <si>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</si>
  <si>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</si>
  <si>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</si>
  <si>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</si>
  <si>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</si>
  <si>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</si>
  <si>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</si>
  <si>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</si>
  <si>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</si>
  <si>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</si>
  <si>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</si>
  <si>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</si>
  <si>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</si>
  <si>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</si>
  <si>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</si>
  <si>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</si>
  <si>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</si>
  <si>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</si>
  <si>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</si>
  <si>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</si>
  <si>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</si>
  <si>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</si>
  <si>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</si>
  <si>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</si>
  <si>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</si>
  <si>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</si>
  <si>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</si>
  <si>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</si>
  <si>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</si>
  <si>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</si>
  <si>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</si>
  <si>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</si>
  <si>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</si>
  <si>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</si>
  <si>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</si>
  <si>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</si>
  <si>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</si>
  <si>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</si>
  <si>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</si>
  <si>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</si>
  <si>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</si>
  <si>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</si>
  <si>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</si>
  <si>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</si>
  <si>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</si>
  <si>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</si>
  <si>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</si>
  <si>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</si>
  <si>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</si>
  <si>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</si>
  <si>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</si>
  <si>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</si>
  <si>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</si>
  <si>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</si>
  <si>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</si>
  <si>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</si>
  <si>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</si>
  <si>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</si>
  <si>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</si>
  <si>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</si>
  <si>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</si>
  <si>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</si>
  <si>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</si>
  <si>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</si>
  <si>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</si>
  <si>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</si>
  <si>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</si>
  <si>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</si>
  <si>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</si>
  <si>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</si>
  <si>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</si>
  <si>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</si>
  <si>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</si>
  <si>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</si>
  <si>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</si>
  <si>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</si>
  <si>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</si>
  <si>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</si>
  <si>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</si>
  <si>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</si>
  <si>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</si>
  <si>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</si>
  <si>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</si>
  <si>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</si>
  <si>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</si>
  <si>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</si>
  <si>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</si>
  <si>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</si>
  <si>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</si>
  <si>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</si>
  <si>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</si>
  <si>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</si>
  <si>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</si>
  <si>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</si>
  <si>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</si>
  <si>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</si>
  <si>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</si>
  <si>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</si>
  <si>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</si>
  <si>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</si>
  <si>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</si>
  <si>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</si>
  <si>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</si>
  <si>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</si>
  <si>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</si>
  <si>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</si>
  <si>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</si>
  <si>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</si>
  <si>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</si>
  <si>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</si>
  <si>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</si>
  <si>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</si>
  <si>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</si>
  <si>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</si>
  <si>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</si>
  <si>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</si>
  <si>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</si>
  <si>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</si>
  <si>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</si>
  <si>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</si>
  <si>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</si>
  <si>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</si>
  <si>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</si>
  <si>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</si>
  <si>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</si>
  <si>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</si>
  <si>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</si>
  <si>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</si>
  <si>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</si>
  <si>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</si>
  <si>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</si>
  <si>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</si>
  <si>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</si>
  <si>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</si>
  <si>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</si>
  <si>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</si>
  <si>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</si>
  <si>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</si>
  <si>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</si>
  <si>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</si>
  <si>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</si>
  <si>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</si>
  <si>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</si>
  <si>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</si>
  <si>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</si>
  <si>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</si>
  <si>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</si>
  <si>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</si>
  <si>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</si>
  <si>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</si>
  <si>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</si>
  <si>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</si>
  <si>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</si>
  <si>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</si>
  <si>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</si>
  <si>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</si>
  <si>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</si>
  <si>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</si>
  <si>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</si>
  <si>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</si>
  <si>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</si>
  <si>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</si>
  <si>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</si>
  <si>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</si>
  <si>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</si>
  <si>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</si>
  <si>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</si>
  <si>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</si>
  <si>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</si>
  <si>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</si>
  <si>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</si>
  <si>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</si>
  <si>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</si>
  <si>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</si>
  <si>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</si>
  <si>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</si>
  <si>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</si>
  <si>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</si>
  <si>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</si>
  <si>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</si>
  <si>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</si>
  <si>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</si>
  <si>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</si>
  <si>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</si>
  <si>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</si>
  <si>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</si>
  <si>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</si>
  <si>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</si>
  <si>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</si>
  <si>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</si>
  <si>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</si>
  <si>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</si>
  <si>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</si>
  <si>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</si>
  <si>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</si>
  <si>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</si>
  <si>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</si>
  <si>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</si>
  <si>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</si>
  <si>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</si>
  <si>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</si>
  <si>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</si>
  <si>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</si>
  <si>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</si>
  <si>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FGX 1/2  TEFLON X1140MM CON 8-BSPX 90°</t>
  </si>
  <si>
    <t xml:space="preserve">FLEXIBLE 1/2 TEFLON  X 1200MM CON 8 BSPX 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</si>
</sst>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B1">
      <selection activeCell="N10" sqref="N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1389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5" t="str">
        <f>VLOOKUP(D4,CLIENTES,4,FALSE)</f>
        <v>AV.PDTE.FREI MONTALVA 3899</v>
      </c>
      <c r="F5" s="125"/>
      <c r="G5" s="125"/>
      <c r="H5" s="125"/>
      <c r="I5" s="125"/>
      <c r="J5" s="126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7">
        <f>VLOOKUP(D4,CLIENTES,5,FALSE)</f>
        <v>0</v>
      </c>
      <c r="G6" s="127"/>
      <c r="H6" s="127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26</v>
      </c>
      <c r="J7" s="101" t="str">
        <f>VLOOKUP(D4,CLIENTES,8,FALSE)</f>
        <v>Luis Barriento Nuñez</v>
      </c>
    </row>
    <row r="8" spans="2:12" ht="15.75" thickBot="1">
      <c r="B8" s="123" t="s">
        <v>28</v>
      </c>
      <c r="C8" s="124"/>
      <c r="D8" s="99">
        <f>VLOOKUP(D4,CLIENTES,7,FALSE)</f>
        <v>0</v>
      </c>
      <c r="E8" s="42" t="s">
        <v>11</v>
      </c>
      <c r="F8" s="128">
        <f>VLOOKUP(D4,CLIENTES,12,FALSE)</f>
        <v>0</v>
      </c>
      <c r="G8" s="128"/>
      <c r="H8" s="128"/>
      <c r="I8" s="42" t="s">
        <v>14</v>
      </c>
      <c r="J8" s="45">
        <f ca="1">TODAY()</f>
        <v>41674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0" t="s">
        <v>24</v>
      </c>
      <c r="D10" s="121"/>
      <c r="E10" s="12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4" t="s">
        <v>595</v>
      </c>
      <c r="D11" s="115"/>
      <c r="E11" s="116"/>
      <c r="F11" s="104">
        <v>2</v>
      </c>
      <c r="G11" s="111" t="s">
        <v>23</v>
      </c>
      <c r="H11" s="85">
        <f>VLOOKUP(B11,COTIZADO,8,FALSE)</f>
        <v>20960</v>
      </c>
      <c r="I11" s="86"/>
      <c r="J11" s="87">
        <f aca="true" t="shared" si="0" ref="J11:J28">F11*H11*(1-I11/100)</f>
        <v>41920</v>
      </c>
      <c r="K11" s="28">
        <v>1</v>
      </c>
      <c r="L11" s="29"/>
      <c r="M11" s="29"/>
      <c r="N11" s="29">
        <v>13100</v>
      </c>
      <c r="O11" s="29"/>
      <c r="P11" s="30">
        <v>1.6</v>
      </c>
      <c r="Q11" s="31">
        <v>13100</v>
      </c>
      <c r="R11" s="35">
        <f>Q11*P11</f>
        <v>20960</v>
      </c>
    </row>
    <row r="12" spans="2:18" ht="15">
      <c r="B12" s="132">
        <v>2</v>
      </c>
      <c r="C12" s="117" t="s">
        <v>596</v>
      </c>
      <c r="D12" s="118"/>
      <c r="E12" s="119"/>
      <c r="F12" s="103">
        <v>2</v>
      </c>
      <c r="G12" s="112" t="s">
        <v>23</v>
      </c>
      <c r="H12" s="88">
        <f aca="true" t="shared" si="1" ref="H12:H28">VLOOKUP(B12,COTIZADO,8,FALSE)</f>
        <v>18572.8</v>
      </c>
      <c r="I12" s="89">
        <v>0</v>
      </c>
      <c r="J12" s="90">
        <f t="shared" si="0"/>
        <v>37145.6</v>
      </c>
      <c r="K12" s="28">
        <v>2</v>
      </c>
      <c r="L12" s="29"/>
      <c r="M12" s="29"/>
      <c r="N12" s="29">
        <v>11608</v>
      </c>
      <c r="O12" s="29"/>
      <c r="P12" s="30">
        <v>1.6</v>
      </c>
      <c r="Q12" s="31">
        <v>11608</v>
      </c>
      <c r="R12" s="35">
        <f aca="true" t="shared" si="2" ref="R12:R28">Q12*P12</f>
        <v>18572.8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N13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+L14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+L15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29"/>
      <c r="D19" s="130"/>
      <c r="E19" s="131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29"/>
      <c r="D20" s="130"/>
      <c r="E20" s="131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29"/>
      <c r="D21" s="130"/>
      <c r="E21" s="131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29"/>
      <c r="D22" s="130"/>
      <c r="E22" s="131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29"/>
      <c r="D23" s="130"/>
      <c r="E23" s="131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29"/>
      <c r="D24" s="130"/>
      <c r="E24" s="131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79065.6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79065.6</v>
      </c>
      <c r="M31" s="114"/>
      <c r="N31" s="115"/>
      <c r="O31" s="116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15022.464000000002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94088.06400000001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C22:E22"/>
    <mergeCell ref="C23:E23"/>
    <mergeCell ref="C24:E24"/>
    <mergeCell ref="C17:E17"/>
    <mergeCell ref="C18:E18"/>
    <mergeCell ref="C19:E19"/>
    <mergeCell ref="C20:E20"/>
    <mergeCell ref="C21:E21"/>
    <mergeCell ref="B8:C8"/>
    <mergeCell ref="E5:J5"/>
    <mergeCell ref="F6:H6"/>
    <mergeCell ref="F7:H7"/>
    <mergeCell ref="F8:H8"/>
    <mergeCell ref="C12:E12"/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2014-01-13T20:57:28Z</cp:lastPrinted>
  <dcterms:created xsi:type="dcterms:W3CDTF">2013-07-12T05:01:37Z</dcterms:created>
  <dcterms:modified xsi:type="dcterms:W3CDTF">2014-02-04T13:28:59Z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