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'Formato'!$B$1:$K$48</definedName>
  </definedNames>
  <calcPr fullCalcOnLoad="1"/>
</workbook>
</file>

<file path=xl/sharedStrings.xml><?xml version="1.0" encoding="utf-8"?>
<sst xmlns="http://schemas.openxmlformats.org/spreadsheetml/2006/main" count="84" uniqueCount="65">
  <si>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</si>
  <si>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</si>
  <si>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</si>
  <si>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</si>
  <si>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</si>
  <si>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</si>
  <si>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</si>
  <si>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</si>
  <si>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</si>
  <si>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</si>
  <si>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</si>
  <si>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</si>
  <si>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</si>
  <si>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</si>
  <si>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</si>
  <si>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</si>
  <si>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</si>
  <si>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</si>
  <si>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</si>
  <si>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</si>
  <si>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</si>
  <si>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</si>
  <si>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</si>
  <si>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</si>
  <si>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</si>
  <si>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</si>
  <si>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</si>
  <si>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</si>
  <si>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</si>
  <si>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</si>
  <si>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</si>
  <si>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</si>
  <si>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</si>
  <si>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</si>
  <si>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</si>
  <si>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</si>
  <si>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</si>
  <si>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>OBSERVACIONES:  Entrega inmediata</t>
  </si>
  <si>
    <t xml:space="preserve">             FONO: 25556319</t>
  </si>
  <si>
    <t>m</t>
  </si>
  <si>
    <t>c/iva</t>
  </si>
  <si>
    <t>Cable PRT 18 AWG negro</t>
  </si>
  <si>
    <t>Cable PRT 18 AWG blanco</t>
  </si>
  <si>
    <t>Cable PRT 18 AWG rojo</t>
  </si>
  <si>
    <t xml:space="preserve">Interuptor Selector 1-0-2  </t>
  </si>
  <si>
    <t>Interuptor Selector 0-1</t>
  </si>
  <si>
    <t>unidad</t>
  </si>
  <si>
    <t xml:space="preserve">Terminal punta 14 AWG AZUL </t>
  </si>
  <si>
    <t xml:space="preserve">Terminal punta 16 AWG ROJO </t>
  </si>
  <si>
    <t>Luz piloto roja  22</t>
  </si>
  <si>
    <t>Luz piloto verde  22</t>
  </si>
  <si>
    <t xml:space="preserve">Terminal uña 16 AWG ROJO </t>
  </si>
  <si>
    <t>Terminal uña 16 AWG AZUL</t>
  </si>
  <si>
    <t xml:space="preserve">Bornes 4mm </t>
  </si>
  <si>
    <t>Tapas bornes</t>
  </si>
  <si>
    <t>Topes bornes</t>
  </si>
  <si>
    <t>Prensa Estopa PG 11</t>
  </si>
  <si>
    <t>Prensa Estopa PG 13</t>
  </si>
  <si>
    <t>Prensa Estopa PG 10</t>
  </si>
  <si>
    <t>N°  920</t>
  </si>
  <si>
    <t>Ruedas 4 con Freno china</t>
  </si>
  <si>
    <t>Ruedas 4 con Freno Italia</t>
  </si>
  <si>
    <t xml:space="preserve">Ruedas 4  Italia </t>
  </si>
  <si>
    <t>Ruedas 4 china</t>
  </si>
  <si>
    <r>
      <t xml:space="preserve">            Fecha Emisión: </t>
    </r>
    <r>
      <rPr>
        <sz val="9"/>
        <rFont val="Arial Black"/>
        <family val="2"/>
      </rPr>
      <t xml:space="preserve">   26 Agosto 2013</t>
    </r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</si>
</sst>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0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8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4" fillId="0" borderId="21" xfId="0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PageLayoutView="0" workbookViewId="0" topLeftCell="A1">
      <selection activeCell="H8" sqref="H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51" customWidth="1"/>
    <col min="15" max="15" width="15.875" style="0" customWidth="1"/>
  </cols>
  <sheetData>
    <row r="1" spans="1:11" ht="15.75" customHeight="1" thickBot="1">
      <c r="A1" s="7"/>
      <c r="B1" s="1"/>
      <c r="C1" s="6"/>
      <c r="D1" s="6"/>
      <c r="E1" s="55" t="s">
        <v>24</v>
      </c>
      <c r="F1" s="56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3" t="s">
        <v>25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3" t="s">
        <v>26</v>
      </c>
      <c r="F3" s="17"/>
      <c r="G3" s="17"/>
      <c r="H3" s="17"/>
      <c r="I3" s="79" t="s">
        <v>8</v>
      </c>
      <c r="J3" s="79"/>
      <c r="K3" s="8"/>
      <c r="N3" s="25"/>
    </row>
    <row r="4" spans="1:14" ht="15.75" customHeight="1">
      <c r="A4" s="7"/>
      <c r="B4" s="15"/>
      <c r="C4" s="6"/>
      <c r="D4" s="6"/>
      <c r="E4" s="54" t="s">
        <v>27</v>
      </c>
      <c r="F4" s="38"/>
      <c r="G4" s="17"/>
      <c r="H4" s="17"/>
      <c r="I4" s="85"/>
      <c r="J4" s="85"/>
      <c r="K4" s="8"/>
      <c r="N4" s="25"/>
    </row>
    <row r="5" spans="1:11" ht="20.25" customHeight="1">
      <c r="A5" s="7"/>
      <c r="B5" s="15"/>
      <c r="C5" s="17"/>
      <c r="D5" s="17"/>
      <c r="E5" s="53" t="s">
        <v>38</v>
      </c>
      <c r="F5" s="17"/>
      <c r="G5" s="7"/>
      <c r="H5" s="17"/>
      <c r="I5" s="85" t="s">
        <v>59</v>
      </c>
      <c r="J5" s="85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64</v>
      </c>
      <c r="I7" s="31"/>
      <c r="J7" s="7"/>
      <c r="K7" s="8"/>
    </row>
    <row r="8" spans="1:11" ht="25.5" customHeight="1" thickBot="1">
      <c r="A8" s="7"/>
      <c r="B8" s="15"/>
      <c r="C8" s="76"/>
      <c r="D8" s="76"/>
      <c r="E8" s="76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80" t="s">
        <v>14</v>
      </c>
      <c r="D9" s="81"/>
      <c r="E9" s="32" t="s">
        <v>34</v>
      </c>
      <c r="F9" s="3"/>
      <c r="G9" s="3"/>
      <c r="H9" s="3"/>
      <c r="I9" s="52" t="s">
        <v>16</v>
      </c>
      <c r="J9" s="33"/>
      <c r="K9" s="8"/>
    </row>
    <row r="10" spans="1:11" ht="15">
      <c r="A10" s="7"/>
      <c r="B10" s="15"/>
      <c r="C10" s="82" t="s">
        <v>13</v>
      </c>
      <c r="D10" s="83"/>
      <c r="E10" s="28" t="s">
        <v>28</v>
      </c>
      <c r="F10" s="5"/>
      <c r="G10" s="5"/>
      <c r="H10" s="5"/>
      <c r="I10" s="27"/>
      <c r="J10" s="34"/>
      <c r="K10" s="8"/>
    </row>
    <row r="11" spans="1:11" ht="14.25" customHeight="1">
      <c r="A11" s="7"/>
      <c r="B11" s="15"/>
      <c r="C11" s="82" t="s">
        <v>12</v>
      </c>
      <c r="D11" s="83"/>
      <c r="E11" s="28" t="s">
        <v>33</v>
      </c>
      <c r="F11" s="5"/>
      <c r="G11" s="5"/>
      <c r="H11" s="5"/>
      <c r="I11" s="19" t="s">
        <v>20</v>
      </c>
      <c r="J11" s="34"/>
      <c r="K11" s="8"/>
    </row>
    <row r="12" spans="1:11" ht="14.25" customHeight="1">
      <c r="A12" s="7"/>
      <c r="B12" s="15"/>
      <c r="C12" s="82" t="s">
        <v>11</v>
      </c>
      <c r="D12" s="83"/>
      <c r="E12" s="28" t="s">
        <v>29</v>
      </c>
      <c r="F12" s="5"/>
      <c r="G12" s="5"/>
      <c r="H12" s="5"/>
      <c r="I12" s="27" t="s">
        <v>21</v>
      </c>
      <c r="J12" s="34"/>
      <c r="K12" s="8"/>
    </row>
    <row r="13" spans="1:11" ht="14.25" customHeight="1">
      <c r="A13" s="7"/>
      <c r="B13" s="15"/>
      <c r="C13" s="73" t="s">
        <v>31</v>
      </c>
      <c r="D13" s="74"/>
      <c r="E13" s="28" t="s">
        <v>32</v>
      </c>
      <c r="F13" s="5" t="s">
        <v>30</v>
      </c>
      <c r="G13" s="41" t="s">
        <v>7</v>
      </c>
      <c r="H13" s="7"/>
      <c r="I13" s="19" t="s">
        <v>22</v>
      </c>
      <c r="J13" s="34"/>
      <c r="K13" s="8"/>
    </row>
    <row r="14" spans="1:11" ht="15">
      <c r="A14" s="7"/>
      <c r="B14" s="15"/>
      <c r="C14" s="73" t="s">
        <v>18</v>
      </c>
      <c r="D14" s="74"/>
      <c r="E14" s="28"/>
      <c r="F14" s="5"/>
      <c r="G14" s="5"/>
      <c r="H14" s="5"/>
      <c r="I14" s="19"/>
      <c r="J14" s="8"/>
      <c r="K14" s="8"/>
    </row>
    <row r="15" spans="1:11" ht="16.5">
      <c r="A15" s="7"/>
      <c r="B15" s="15"/>
      <c r="C15" s="73" t="s">
        <v>19</v>
      </c>
      <c r="D15" s="74"/>
      <c r="E15" s="60" t="s">
        <v>36</v>
      </c>
      <c r="F15" s="5"/>
      <c r="G15" s="5"/>
      <c r="H15" s="5"/>
      <c r="I15" s="19" t="s">
        <v>23</v>
      </c>
      <c r="J15" s="34"/>
      <c r="K15" s="8"/>
    </row>
    <row r="16" spans="1:15" ht="15.75" thickBot="1">
      <c r="A16" s="7"/>
      <c r="B16" s="15"/>
      <c r="C16" s="86" t="s">
        <v>17</v>
      </c>
      <c r="D16" s="87"/>
      <c r="E16" s="39" t="s">
        <v>35</v>
      </c>
      <c r="F16" s="24"/>
      <c r="G16" s="84"/>
      <c r="H16" s="84"/>
      <c r="I16" s="35"/>
      <c r="J16" s="36"/>
      <c r="K16" s="8"/>
      <c r="N16" s="25"/>
      <c r="O16" s="25"/>
    </row>
    <row r="17" spans="1:15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N17" s="25"/>
      <c r="O17" s="25"/>
    </row>
    <row r="18" spans="1:15" ht="15.75" thickBot="1">
      <c r="A18" s="37"/>
      <c r="B18" s="20"/>
      <c r="C18" s="40" t="s">
        <v>15</v>
      </c>
      <c r="D18" s="91" t="s">
        <v>5</v>
      </c>
      <c r="E18" s="92"/>
      <c r="F18" s="40" t="s">
        <v>4</v>
      </c>
      <c r="G18" s="40" t="s">
        <v>9</v>
      </c>
      <c r="H18" s="61" t="s">
        <v>3</v>
      </c>
      <c r="I18" s="69" t="s">
        <v>2</v>
      </c>
      <c r="J18" s="26" t="s">
        <v>6</v>
      </c>
      <c r="K18" s="21"/>
      <c r="L18" s="67" t="s">
        <v>40</v>
      </c>
      <c r="N18" s="25"/>
      <c r="O18" s="25"/>
    </row>
    <row r="19" spans="1:15" ht="18.75">
      <c r="A19" s="7"/>
      <c r="B19" s="15"/>
      <c r="C19" s="57">
        <v>1</v>
      </c>
      <c r="D19" s="93" t="s">
        <v>41</v>
      </c>
      <c r="E19" s="94"/>
      <c r="F19" s="58">
        <v>100</v>
      </c>
      <c r="G19" s="57" t="s">
        <v>39</v>
      </c>
      <c r="H19" s="62">
        <f>+L19*1.5</f>
        <v>126</v>
      </c>
      <c r="I19" s="49"/>
      <c r="J19" s="44">
        <f aca="true" t="shared" si="0" ref="J19:J39">+F19*H19*(1-I19/100)</f>
        <v>12600</v>
      </c>
      <c r="K19" s="8"/>
      <c r="L19" s="51">
        <v>84</v>
      </c>
      <c r="N19" s="64"/>
      <c r="O19" s="65"/>
    </row>
    <row r="20" spans="1:15" ht="18.75">
      <c r="A20" s="7"/>
      <c r="B20" s="15"/>
      <c r="C20" s="48">
        <f>1+C19</f>
        <v>2</v>
      </c>
      <c r="D20" s="75" t="s">
        <v>42</v>
      </c>
      <c r="E20" s="88"/>
      <c r="F20" s="59">
        <v>100</v>
      </c>
      <c r="G20" s="42" t="s">
        <v>39</v>
      </c>
      <c r="H20" s="43">
        <f aca="true" t="shared" si="1" ref="H20:H25">+L20*1.5</f>
        <v>126</v>
      </c>
      <c r="I20" s="49"/>
      <c r="J20" s="45">
        <f t="shared" si="0"/>
        <v>12600</v>
      </c>
      <c r="K20" s="8"/>
      <c r="L20" s="51">
        <v>84</v>
      </c>
      <c r="N20" s="66"/>
      <c r="O20" s="25"/>
    </row>
    <row r="21" spans="1:15" ht="18.75">
      <c r="A21" s="7"/>
      <c r="B21" s="15"/>
      <c r="C21" s="48">
        <v>3</v>
      </c>
      <c r="D21" s="75" t="s">
        <v>43</v>
      </c>
      <c r="E21" s="88"/>
      <c r="F21" s="59">
        <v>100</v>
      </c>
      <c r="G21" s="42" t="s">
        <v>39</v>
      </c>
      <c r="H21" s="43">
        <f t="shared" si="1"/>
        <v>126</v>
      </c>
      <c r="I21" s="49"/>
      <c r="J21" s="45">
        <f t="shared" si="0"/>
        <v>12600</v>
      </c>
      <c r="K21" s="8"/>
      <c r="L21" s="51">
        <v>84</v>
      </c>
      <c r="N21" s="66"/>
      <c r="O21" s="25"/>
    </row>
    <row r="22" spans="1:15" ht="18.75" customHeight="1">
      <c r="A22" s="7"/>
      <c r="B22" s="15"/>
      <c r="C22" s="48">
        <v>4</v>
      </c>
      <c r="D22" s="71" t="s">
        <v>44</v>
      </c>
      <c r="E22" s="72"/>
      <c r="F22" s="49">
        <v>10</v>
      </c>
      <c r="G22" s="42" t="s">
        <v>9</v>
      </c>
      <c r="H22" s="43">
        <f t="shared" si="1"/>
        <v>7445.519999999999</v>
      </c>
      <c r="I22" s="49"/>
      <c r="J22" s="45">
        <f t="shared" si="0"/>
        <v>74455.19999999998</v>
      </c>
      <c r="K22" s="8"/>
      <c r="L22" s="51">
        <f>M22*(1-0.28)</f>
        <v>4963.679999999999</v>
      </c>
      <c r="M22">
        <v>6894</v>
      </c>
      <c r="N22" s="68"/>
      <c r="O22" s="25"/>
    </row>
    <row r="23" spans="1:15" ht="18.75" customHeight="1">
      <c r="A23" s="7"/>
      <c r="B23" s="15"/>
      <c r="C23" s="48">
        <v>5</v>
      </c>
      <c r="D23" s="71" t="s">
        <v>45</v>
      </c>
      <c r="E23" s="72"/>
      <c r="F23" s="49">
        <v>10</v>
      </c>
      <c r="G23" s="42" t="s">
        <v>46</v>
      </c>
      <c r="H23" s="43">
        <f t="shared" si="1"/>
        <v>8381.880000000001</v>
      </c>
      <c r="I23" s="49"/>
      <c r="J23" s="45">
        <f t="shared" si="0"/>
        <v>83818.80000000002</v>
      </c>
      <c r="K23" s="8"/>
      <c r="L23" s="51">
        <f>M23*(1-0.28)</f>
        <v>5587.92</v>
      </c>
      <c r="M23">
        <v>7761</v>
      </c>
      <c r="N23" s="25"/>
      <c r="O23" s="25"/>
    </row>
    <row r="24" spans="1:15" ht="18.75" customHeight="1">
      <c r="A24" s="7"/>
      <c r="B24" s="15"/>
      <c r="C24" s="48">
        <f>1+C23</f>
        <v>6</v>
      </c>
      <c r="D24" s="71" t="s">
        <v>49</v>
      </c>
      <c r="E24" s="72"/>
      <c r="F24" s="49">
        <v>20</v>
      </c>
      <c r="G24" s="42" t="s">
        <v>9</v>
      </c>
      <c r="H24" s="43">
        <f t="shared" si="1"/>
        <v>1800</v>
      </c>
      <c r="I24" s="49"/>
      <c r="J24" s="45">
        <f t="shared" si="0"/>
        <v>36000</v>
      </c>
      <c r="K24" s="8"/>
      <c r="L24" s="51">
        <v>1200</v>
      </c>
      <c r="N24" s="25"/>
      <c r="O24" s="25"/>
    </row>
    <row r="25" spans="1:12" ht="18.75" customHeight="1">
      <c r="A25" s="7"/>
      <c r="B25" s="15"/>
      <c r="C25" s="48">
        <v>7</v>
      </c>
      <c r="D25" s="71" t="s">
        <v>50</v>
      </c>
      <c r="E25" s="72"/>
      <c r="F25" s="49">
        <v>10</v>
      </c>
      <c r="G25" s="42" t="s">
        <v>9</v>
      </c>
      <c r="H25" s="43">
        <f t="shared" si="1"/>
        <v>1800</v>
      </c>
      <c r="I25" s="49"/>
      <c r="J25" s="45">
        <f t="shared" si="0"/>
        <v>18000</v>
      </c>
      <c r="K25" s="8"/>
      <c r="L25" s="51">
        <v>1200</v>
      </c>
    </row>
    <row r="26" spans="1:12" ht="18.75" customHeight="1">
      <c r="A26" s="7"/>
      <c r="B26" s="15"/>
      <c r="C26" s="48">
        <v>8</v>
      </c>
      <c r="D26" s="71" t="s">
        <v>47</v>
      </c>
      <c r="E26" s="72"/>
      <c r="F26" s="49">
        <v>300</v>
      </c>
      <c r="G26" s="42" t="s">
        <v>9</v>
      </c>
      <c r="H26" s="43">
        <f>+L26*1.8</f>
        <v>41.4</v>
      </c>
      <c r="I26" s="49"/>
      <c r="J26" s="45">
        <f t="shared" si="0"/>
        <v>12420</v>
      </c>
      <c r="K26" s="8"/>
      <c r="L26" s="51">
        <v>23</v>
      </c>
    </row>
    <row r="27" spans="1:12" ht="18.75" customHeight="1">
      <c r="A27" s="7"/>
      <c r="B27" s="15"/>
      <c r="C27" s="48">
        <v>9</v>
      </c>
      <c r="D27" s="71" t="s">
        <v>48</v>
      </c>
      <c r="E27" s="72"/>
      <c r="F27" s="49">
        <v>300</v>
      </c>
      <c r="G27" s="42" t="s">
        <v>9</v>
      </c>
      <c r="H27" s="43">
        <f>+L27*1.8</f>
        <v>36</v>
      </c>
      <c r="I27" s="49"/>
      <c r="J27" s="45">
        <f t="shared" si="0"/>
        <v>10800</v>
      </c>
      <c r="K27" s="8"/>
      <c r="L27" s="51">
        <v>20</v>
      </c>
    </row>
    <row r="28" spans="1:12" ht="18.75" customHeight="1">
      <c r="A28" s="7"/>
      <c r="B28" s="15"/>
      <c r="C28" s="48">
        <v>10</v>
      </c>
      <c r="D28" s="71" t="s">
        <v>52</v>
      </c>
      <c r="E28" s="72"/>
      <c r="F28" s="49">
        <v>300</v>
      </c>
      <c r="G28" s="42" t="s">
        <v>9</v>
      </c>
      <c r="H28" s="43">
        <f>+L28*1.8</f>
        <v>32.4</v>
      </c>
      <c r="I28" s="49"/>
      <c r="J28" s="45">
        <f t="shared" si="0"/>
        <v>9720</v>
      </c>
      <c r="K28" s="8"/>
      <c r="L28" s="51">
        <v>18</v>
      </c>
    </row>
    <row r="29" spans="1:12" ht="18.75" customHeight="1">
      <c r="A29" s="7"/>
      <c r="B29" s="15"/>
      <c r="C29" s="48">
        <v>11</v>
      </c>
      <c r="D29" s="71" t="s">
        <v>51</v>
      </c>
      <c r="E29" s="72"/>
      <c r="F29" s="49">
        <v>300</v>
      </c>
      <c r="G29" s="42" t="s">
        <v>9</v>
      </c>
      <c r="H29" s="43">
        <f>+L29*1.8</f>
        <v>27</v>
      </c>
      <c r="I29" s="49"/>
      <c r="J29" s="45">
        <f t="shared" si="0"/>
        <v>8100</v>
      </c>
      <c r="K29" s="8"/>
      <c r="L29" s="51">
        <v>15</v>
      </c>
    </row>
    <row r="30" spans="1:13" ht="18.75" customHeight="1">
      <c r="A30" s="7"/>
      <c r="B30" s="15"/>
      <c r="C30" s="48">
        <v>12</v>
      </c>
      <c r="D30" s="71" t="s">
        <v>53</v>
      </c>
      <c r="E30" s="72"/>
      <c r="F30" s="49">
        <v>300</v>
      </c>
      <c r="G30" s="42" t="s">
        <v>9</v>
      </c>
      <c r="H30" s="43">
        <f>L30*1.3</f>
        <v>682.344</v>
      </c>
      <c r="I30" s="49"/>
      <c r="J30" s="45">
        <f t="shared" si="0"/>
        <v>204703.2</v>
      </c>
      <c r="K30" s="8"/>
      <c r="L30" s="51">
        <f>M30*(1-0.28)</f>
        <v>524.88</v>
      </c>
      <c r="M30">
        <v>729</v>
      </c>
    </row>
    <row r="31" spans="1:13" ht="18.75" customHeight="1">
      <c r="A31" s="7"/>
      <c r="B31" s="15"/>
      <c r="C31" s="48">
        <v>13</v>
      </c>
      <c r="D31" s="71" t="s">
        <v>54</v>
      </c>
      <c r="E31" s="72"/>
      <c r="F31" s="49">
        <v>50</v>
      </c>
      <c r="G31" s="42" t="s">
        <v>9</v>
      </c>
      <c r="H31" s="43">
        <f>L31*1.5</f>
        <v>324</v>
      </c>
      <c r="I31" s="49"/>
      <c r="J31" s="45">
        <f t="shared" si="0"/>
        <v>16200</v>
      </c>
      <c r="K31" s="8"/>
      <c r="L31" s="51">
        <f>M31*(1-0.28)</f>
        <v>216</v>
      </c>
      <c r="M31">
        <v>300</v>
      </c>
    </row>
    <row r="32" spans="1:13" ht="18.75" customHeight="1">
      <c r="A32" s="7"/>
      <c r="B32" s="15"/>
      <c r="C32" s="48">
        <v>14</v>
      </c>
      <c r="D32" s="71" t="s">
        <v>55</v>
      </c>
      <c r="E32" s="72"/>
      <c r="F32" s="49">
        <v>50</v>
      </c>
      <c r="G32" s="42" t="s">
        <v>9</v>
      </c>
      <c r="H32" s="43">
        <f>L32*1.5</f>
        <v>496.79999999999995</v>
      </c>
      <c r="I32" s="49"/>
      <c r="J32" s="45">
        <f t="shared" si="0"/>
        <v>24839.999999999996</v>
      </c>
      <c r="K32" s="8"/>
      <c r="L32" s="51">
        <f>M32*(1-0.28)</f>
        <v>331.2</v>
      </c>
      <c r="M32">
        <v>460</v>
      </c>
    </row>
    <row r="33" spans="1:12" ht="18.75" customHeight="1">
      <c r="A33" s="7"/>
      <c r="B33" s="15"/>
      <c r="C33" s="48">
        <v>15</v>
      </c>
      <c r="D33" s="71" t="s">
        <v>56</v>
      </c>
      <c r="E33" s="72"/>
      <c r="F33" s="49">
        <v>10</v>
      </c>
      <c r="G33" s="42" t="s">
        <v>9</v>
      </c>
      <c r="H33" s="43">
        <f>L33*1.5</f>
        <v>444</v>
      </c>
      <c r="I33" s="49"/>
      <c r="J33" s="45">
        <f t="shared" si="0"/>
        <v>4440</v>
      </c>
      <c r="K33" s="8"/>
      <c r="L33" s="51">
        <v>296</v>
      </c>
    </row>
    <row r="34" spans="1:12" ht="18.75" customHeight="1">
      <c r="A34" s="7"/>
      <c r="B34" s="15"/>
      <c r="C34" s="48">
        <v>16</v>
      </c>
      <c r="D34" s="71" t="s">
        <v>57</v>
      </c>
      <c r="E34" s="72"/>
      <c r="F34" s="49">
        <v>10</v>
      </c>
      <c r="G34" s="42" t="s">
        <v>9</v>
      </c>
      <c r="H34" s="43">
        <f aca="true" t="shared" si="2" ref="H34:H39">L34*1.5</f>
        <v>480</v>
      </c>
      <c r="I34" s="49"/>
      <c r="J34" s="45">
        <f t="shared" si="0"/>
        <v>4800</v>
      </c>
      <c r="K34" s="8"/>
      <c r="L34" s="51">
        <v>320</v>
      </c>
    </row>
    <row r="35" spans="1:12" ht="18.75" customHeight="1">
      <c r="A35" s="7"/>
      <c r="B35" s="15"/>
      <c r="C35" s="48">
        <v>17</v>
      </c>
      <c r="D35" s="71" t="s">
        <v>58</v>
      </c>
      <c r="E35" s="72"/>
      <c r="F35" s="49">
        <v>10</v>
      </c>
      <c r="G35" s="42" t="s">
        <v>9</v>
      </c>
      <c r="H35" s="43">
        <f t="shared" si="2"/>
        <v>312</v>
      </c>
      <c r="I35" s="49"/>
      <c r="J35" s="45">
        <f t="shared" si="0"/>
        <v>3120</v>
      </c>
      <c r="K35" s="8"/>
      <c r="L35" s="51">
        <v>208</v>
      </c>
    </row>
    <row r="36" spans="1:12" ht="18.75" customHeight="1">
      <c r="A36" s="7"/>
      <c r="B36" s="15"/>
      <c r="C36" s="48"/>
      <c r="D36" s="71" t="s">
        <v>60</v>
      </c>
      <c r="E36" s="72"/>
      <c r="F36" s="49">
        <v>4</v>
      </c>
      <c r="G36" s="42" t="s">
        <v>9</v>
      </c>
      <c r="H36" s="43">
        <f t="shared" si="2"/>
        <v>8100</v>
      </c>
      <c r="I36" s="49"/>
      <c r="J36" s="45">
        <f t="shared" si="0"/>
        <v>32400</v>
      </c>
      <c r="K36" s="8"/>
      <c r="L36" s="51">
        <v>5400</v>
      </c>
    </row>
    <row r="37" spans="1:12" ht="18.75" customHeight="1">
      <c r="A37" s="7"/>
      <c r="B37" s="15"/>
      <c r="C37" s="48"/>
      <c r="D37" s="71" t="s">
        <v>63</v>
      </c>
      <c r="E37" s="72"/>
      <c r="F37" s="49">
        <v>4</v>
      </c>
      <c r="G37" s="42" t="s">
        <v>9</v>
      </c>
      <c r="H37" s="43">
        <f t="shared" si="2"/>
        <v>6885</v>
      </c>
      <c r="I37" s="49"/>
      <c r="J37" s="45">
        <f t="shared" si="0"/>
        <v>27540</v>
      </c>
      <c r="K37" s="8"/>
      <c r="L37" s="51">
        <v>4590</v>
      </c>
    </row>
    <row r="38" spans="1:12" ht="18.75" customHeight="1">
      <c r="A38" s="7"/>
      <c r="B38" s="15"/>
      <c r="C38" s="48"/>
      <c r="D38" s="71" t="s">
        <v>61</v>
      </c>
      <c r="E38" s="72"/>
      <c r="F38" s="49">
        <v>4</v>
      </c>
      <c r="G38" s="42" t="s">
        <v>9</v>
      </c>
      <c r="H38" s="43">
        <f t="shared" si="2"/>
        <v>16219.5</v>
      </c>
      <c r="I38" s="49"/>
      <c r="J38" s="45">
        <f t="shared" si="0"/>
        <v>64878</v>
      </c>
      <c r="K38" s="8"/>
      <c r="L38" s="51">
        <v>10813</v>
      </c>
    </row>
    <row r="39" spans="1:12" ht="19.5" thickBot="1">
      <c r="A39" s="7"/>
      <c r="B39" s="15"/>
      <c r="C39" s="47"/>
      <c r="D39" s="77" t="s">
        <v>62</v>
      </c>
      <c r="E39" s="78"/>
      <c r="F39" s="50">
        <v>4</v>
      </c>
      <c r="G39" s="47" t="s">
        <v>9</v>
      </c>
      <c r="H39" s="63">
        <f t="shared" si="2"/>
        <v>12261</v>
      </c>
      <c r="I39" s="70"/>
      <c r="J39" s="46">
        <f t="shared" si="0"/>
        <v>49044</v>
      </c>
      <c r="K39" s="8"/>
      <c r="L39" s="51">
        <v>8174</v>
      </c>
    </row>
    <row r="40" spans="1:11" ht="14.25">
      <c r="A40" s="7"/>
      <c r="B40" s="15"/>
      <c r="C40" s="75"/>
      <c r="D40" s="76"/>
      <c r="E40" s="76"/>
      <c r="F40" s="5"/>
      <c r="G40" s="76"/>
      <c r="H40" s="76"/>
      <c r="I40" s="7"/>
      <c r="J40" s="14"/>
      <c r="K40" s="8"/>
    </row>
    <row r="41" spans="1:11" ht="18.75">
      <c r="A41" s="7"/>
      <c r="B41" s="15"/>
      <c r="C41" s="4"/>
      <c r="D41" s="5" t="s">
        <v>37</v>
      </c>
      <c r="E41" s="5"/>
      <c r="F41" s="5"/>
      <c r="G41" s="5"/>
      <c r="H41" s="7"/>
      <c r="I41" s="13" t="s">
        <v>0</v>
      </c>
      <c r="J41" s="30">
        <f>+SUM(J19:J39)</f>
        <v>723079.2</v>
      </c>
      <c r="K41" s="8"/>
    </row>
    <row r="42" spans="1:11" ht="15">
      <c r="A42" s="7"/>
      <c r="B42" s="15"/>
      <c r="C42" s="4"/>
      <c r="D42" s="5"/>
      <c r="E42" s="5"/>
      <c r="F42" s="5"/>
      <c r="G42" s="5"/>
      <c r="H42" s="5"/>
      <c r="I42" s="29"/>
      <c r="J42" s="30"/>
      <c r="K42" s="8"/>
    </row>
    <row r="43" spans="1:11" ht="18.75">
      <c r="A43" s="7"/>
      <c r="B43" s="15"/>
      <c r="C43" s="89"/>
      <c r="D43" s="90"/>
      <c r="E43" s="90"/>
      <c r="F43" s="5"/>
      <c r="G43" s="76"/>
      <c r="H43" s="76"/>
      <c r="I43" s="13" t="s">
        <v>10</v>
      </c>
      <c r="J43" s="30">
        <f>+J41*19%</f>
        <v>137385.04799999998</v>
      </c>
      <c r="K43" s="8"/>
    </row>
    <row r="44" spans="1:11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1" ht="18.75">
      <c r="A45" s="7"/>
      <c r="B45" s="15"/>
      <c r="C45" s="75"/>
      <c r="D45" s="76"/>
      <c r="E45" s="76"/>
      <c r="F45" s="5"/>
      <c r="G45" s="76"/>
      <c r="H45" s="76"/>
      <c r="I45" s="13" t="s">
        <v>1</v>
      </c>
      <c r="J45" s="23">
        <f>SUM(J41:J44)</f>
        <v>860464.2479999999</v>
      </c>
      <c r="K45" s="8"/>
    </row>
    <row r="46" spans="1:11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</row>
    <row r="47" spans="1:11" ht="14.25">
      <c r="A47" s="7"/>
      <c r="B47" s="15"/>
      <c r="C47" s="7"/>
      <c r="D47" s="7"/>
      <c r="E47" s="7"/>
      <c r="F47" s="7"/>
      <c r="G47" s="7"/>
      <c r="H47" s="7"/>
      <c r="I47" s="7"/>
      <c r="J47" s="7"/>
      <c r="K47" s="8"/>
    </row>
    <row r="48" spans="1:11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</row>
  </sheetData>
  <sheetProtection/>
  <mergeCells count="41">
    <mergeCell ref="G45:H45"/>
    <mergeCell ref="D21:E21"/>
    <mergeCell ref="C43:E43"/>
    <mergeCell ref="D32:E32"/>
    <mergeCell ref="G43:H43"/>
    <mergeCell ref="C45:E45"/>
    <mergeCell ref="C14:D14"/>
    <mergeCell ref="D22:E22"/>
    <mergeCell ref="D23:E23"/>
    <mergeCell ref="D18:E18"/>
    <mergeCell ref="D19:E19"/>
    <mergeCell ref="C12:D12"/>
    <mergeCell ref="G40:H40"/>
    <mergeCell ref="D28:E28"/>
    <mergeCell ref="C15:D15"/>
    <mergeCell ref="C16:D16"/>
    <mergeCell ref="D24:E24"/>
    <mergeCell ref="D25:E25"/>
    <mergeCell ref="D33:E33"/>
    <mergeCell ref="D26:E26"/>
    <mergeCell ref="D20:E20"/>
    <mergeCell ref="D30:E30"/>
    <mergeCell ref="D31:E31"/>
    <mergeCell ref="I3:J3"/>
    <mergeCell ref="C8:E8"/>
    <mergeCell ref="C9:D9"/>
    <mergeCell ref="C10:D10"/>
    <mergeCell ref="C11:D11"/>
    <mergeCell ref="G16:H16"/>
    <mergeCell ref="I4:J4"/>
    <mergeCell ref="I5:J5"/>
    <mergeCell ref="D38:E38"/>
    <mergeCell ref="C13:D13"/>
    <mergeCell ref="D34:E34"/>
    <mergeCell ref="C40:E40"/>
    <mergeCell ref="D27:E27"/>
    <mergeCell ref="D35:E35"/>
    <mergeCell ref="D36:E36"/>
    <mergeCell ref="D37:E37"/>
    <mergeCell ref="D39:E39"/>
    <mergeCell ref="D29:E29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2013-08-27T14:59:07Z</cp:lastPrinted>
  <dcterms:created xsi:type="dcterms:W3CDTF">2009-05-06T14:41:49Z</dcterms:created>
  <dcterms:modified xsi:type="dcterms:W3CDTF">2013-08-27T14:59:46Z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