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<sst xmlns="http://schemas.openxmlformats.org/spreadsheetml/2006/main" count="67" uniqueCount="57">
  <si>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</si>
  <si>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</si>
  <si>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</si>
  <si>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</si>
  <si>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</si>
  <si>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</si>
  <si>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</si>
  <si>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</si>
  <si>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</si>
  <si>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</si>
  <si>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</si>
  <si>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</si>
  <si>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</si>
  <si>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</si>
  <si>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</si>
  <si>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</si>
  <si>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</si>
  <si>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</si>
  <si>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</si>
  <si>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</si>
  <si>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</si>
  <si>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</si>
  <si>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</si>
  <si>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</si>
  <si>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</si>
  <si>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</si>
  <si>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</si>
  <si>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</si>
  <si>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</si>
  <si>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</si>
  <si>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</si>
  <si>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COLORANTES DEL PACIFICO</t>
  </si>
  <si>
    <t>m</t>
  </si>
  <si>
    <t>Jorge Castro</t>
  </si>
  <si>
    <t>Documento 30 días</t>
  </si>
  <si>
    <t>acero</t>
  </si>
  <si>
    <t>30 m</t>
  </si>
  <si>
    <t>N°  407</t>
  </si>
  <si>
    <t xml:space="preserve">Manguera antiestática de 3" </t>
  </si>
  <si>
    <t xml:space="preserve">Manguera antiestática de 2" </t>
  </si>
  <si>
    <t>Valvula de bola 21/2 "BSP bronce cromado</t>
  </si>
  <si>
    <t>Valvula de bola 2 "BSP bronce cromado</t>
  </si>
  <si>
    <t>villela</t>
  </si>
  <si>
    <r>
      <t xml:space="preserve">            Fecha Emisión: </t>
    </r>
    <r>
      <rPr>
        <sz val="9"/>
        <rFont val="Arial Black"/>
        <family val="2"/>
      </rPr>
      <t xml:space="preserve">  15  Marzo  2013</t>
    </r>
  </si>
  <si>
    <t>ABRAZADERA SUPRA W2  73-79</t>
  </si>
  <si>
    <t>ABRAZADERA SUPRA W2  47-51</t>
  </si>
  <si>
    <t>Abrazadera inox con perno de 2"</t>
  </si>
  <si>
    <t>Abrazadera inox con perno de 3"</t>
  </si>
  <si>
    <t>danus</t>
  </si>
  <si>
    <t>Conector recto plastico 10 x 1/2</t>
  </si>
  <si>
    <t>Conector recto plastico 8 x 1/4</t>
  </si>
  <si>
    <t>10 m</t>
  </si>
  <si>
    <t>MERLEC</t>
  </si>
  <si>
    <t>acero COBRIZADO</t>
  </si>
  <si>
    <t>cobrIZado</t>
  </si>
  <si>
    <t>pueco</t>
  </si>
  <si>
    <t>puaire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</si>
</sst>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32</xdr:row>
      <xdr:rowOff>38100</xdr:rowOff>
    </xdr:from>
    <xdr:to>
      <xdr:col>4</xdr:col>
      <xdr:colOff>200025</xdr:colOff>
      <xdr:row>37</xdr:row>
      <xdr:rowOff>38100</xdr:rowOff>
    </xdr:to>
    <xdr:pic>
      <xdr:nvPicPr>
        <xdr:cNvPr id="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191375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32</xdr:row>
      <xdr:rowOff>161925</xdr:rowOff>
    </xdr:from>
    <xdr:to>
      <xdr:col>4</xdr:col>
      <xdr:colOff>1676400</xdr:colOff>
      <xdr:row>37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2400300" y="7315200"/>
          <a:ext cx="12287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manguera poliiuretano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espiral cobrizado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(antiestática)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="83" zoomScaleNormal="83" zoomScalePageLayoutView="0" workbookViewId="0" topLeftCell="A10">
      <selection activeCell="N30" sqref="N3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0"/>
      <c r="D4" s="90"/>
      <c r="E4" s="90"/>
      <c r="F4" s="17"/>
      <c r="G4" s="17"/>
      <c r="H4" s="17"/>
      <c r="I4" s="91" t="s">
        <v>37</v>
      </c>
      <c r="J4" s="91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43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74"/>
      <c r="D10" s="74"/>
      <c r="E10" s="7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93" t="s">
        <v>18</v>
      </c>
      <c r="D11" s="94"/>
      <c r="E11" s="35" t="s">
        <v>31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1" t="s">
        <v>17</v>
      </c>
      <c r="D12" s="82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1" t="s">
        <v>16</v>
      </c>
      <c r="D13" s="82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1" t="s">
        <v>14</v>
      </c>
      <c r="D14" s="82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1" t="s">
        <v>1</v>
      </c>
      <c r="D15" s="82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1" t="s">
        <v>0</v>
      </c>
      <c r="D16" s="82"/>
      <c r="E16" s="30" t="s">
        <v>33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1" t="s">
        <v>27</v>
      </c>
      <c r="D17" s="82"/>
      <c r="E17" s="30" t="s">
        <v>34</v>
      </c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  <c r="L18" s="27"/>
      <c r="M18" s="27"/>
      <c r="N18" s="27"/>
      <c r="O18" s="27"/>
      <c r="P18" s="59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59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0"/>
      <c r="M20" s="70"/>
      <c r="N20" s="60"/>
      <c r="O20" s="60"/>
      <c r="P20" s="59"/>
      <c r="Q20" s="59" t="s">
        <v>48</v>
      </c>
      <c r="R20" s="25"/>
      <c r="S20" s="25"/>
      <c r="T20" s="25"/>
    </row>
    <row r="21" spans="1:20" ht="18.75">
      <c r="A21" s="7"/>
      <c r="B21" s="15"/>
      <c r="C21" s="62">
        <v>1</v>
      </c>
      <c r="D21" s="79" t="s">
        <v>50</v>
      </c>
      <c r="E21" s="80"/>
      <c r="F21" s="66">
        <v>10</v>
      </c>
      <c r="G21" s="62" t="s">
        <v>12</v>
      </c>
      <c r="H21" s="47">
        <f>+L21</f>
        <v>1068.3</v>
      </c>
      <c r="I21" s="95"/>
      <c r="J21" s="48">
        <f>+F21*H21*(1-I21/100)</f>
        <v>10683</v>
      </c>
      <c r="K21" s="8"/>
      <c r="L21" s="27">
        <f>+Q21*(1-0.1)</f>
        <v>1068.3</v>
      </c>
      <c r="M21" s="27"/>
      <c r="N21" s="27"/>
      <c r="O21" s="27"/>
      <c r="P21" s="59"/>
      <c r="Q21" s="25">
        <v>1187</v>
      </c>
      <c r="R21" s="25"/>
      <c r="S21" s="25"/>
      <c r="T21" s="25"/>
    </row>
    <row r="22" spans="1:20" ht="18.75">
      <c r="A22" s="7"/>
      <c r="B22" s="15"/>
      <c r="C22" s="63">
        <v>2</v>
      </c>
      <c r="D22" s="72" t="s">
        <v>49</v>
      </c>
      <c r="E22" s="73"/>
      <c r="F22" s="67">
        <v>10</v>
      </c>
      <c r="G22" s="64" t="s">
        <v>12</v>
      </c>
      <c r="H22" s="52">
        <f>+L22</f>
        <v>1773</v>
      </c>
      <c r="I22" s="96"/>
      <c r="J22" s="49">
        <f>+F22*H22*(1-I22/100)</f>
        <v>17730</v>
      </c>
      <c r="K22" s="8"/>
      <c r="L22" s="27">
        <f>+Q22*(1-0.1)</f>
        <v>1773</v>
      </c>
      <c r="M22" s="27"/>
      <c r="N22" s="27"/>
      <c r="O22" s="27"/>
      <c r="P22" s="59"/>
      <c r="Q22">
        <v>1970</v>
      </c>
      <c r="R22" s="25"/>
      <c r="S22" s="25"/>
      <c r="T22" s="25"/>
    </row>
    <row r="23" spans="1:22" ht="18.75" customHeight="1">
      <c r="A23" s="7"/>
      <c r="B23" s="15"/>
      <c r="C23" s="63">
        <v>3</v>
      </c>
      <c r="D23" s="72" t="s">
        <v>39</v>
      </c>
      <c r="E23" s="73"/>
      <c r="F23" s="71">
        <v>10</v>
      </c>
      <c r="G23" s="64" t="s">
        <v>32</v>
      </c>
      <c r="H23" s="52">
        <f>+L23*3</f>
        <v>12175.8</v>
      </c>
      <c r="I23" s="96"/>
      <c r="J23" s="49">
        <f>+F23*H23*(1-I23/100)</f>
        <v>121758</v>
      </c>
      <c r="K23" s="8"/>
      <c r="L23" s="27">
        <f>+R23/30</f>
        <v>4058.5999999999995</v>
      </c>
      <c r="M23" s="27"/>
      <c r="O23" s="27"/>
      <c r="P23" s="59" t="s">
        <v>53</v>
      </c>
      <c r="Q23" s="25"/>
      <c r="R23" s="98">
        <f>173940*(1-0.3)</f>
        <v>121757.99999999999</v>
      </c>
      <c r="S23" s="98" t="s">
        <v>54</v>
      </c>
      <c r="T23" s="98" t="s">
        <v>36</v>
      </c>
      <c r="U23" s="98" t="s">
        <v>52</v>
      </c>
      <c r="V23" s="98" t="s">
        <v>56</v>
      </c>
    </row>
    <row r="24" spans="1:22" ht="18.75" customHeight="1">
      <c r="A24" s="7"/>
      <c r="B24" s="15"/>
      <c r="C24" s="63">
        <v>4</v>
      </c>
      <c r="D24" s="72" t="s">
        <v>38</v>
      </c>
      <c r="E24" s="73"/>
      <c r="F24" s="71">
        <v>3</v>
      </c>
      <c r="G24" s="64" t="s">
        <v>32</v>
      </c>
      <c r="H24" s="52">
        <f>+L24*3</f>
        <v>16245.599999999999</v>
      </c>
      <c r="I24" s="96"/>
      <c r="J24" s="49">
        <f>+F24*H24*(1-I24/100)</f>
        <v>48736.799999999996</v>
      </c>
      <c r="K24" s="8"/>
      <c r="L24" s="27">
        <f>+R24/10</f>
        <v>5415.2</v>
      </c>
      <c r="M24" s="27"/>
      <c r="N24" s="27"/>
      <c r="O24" s="27"/>
      <c r="P24" s="59" t="s">
        <v>35</v>
      </c>
      <c r="Q24" s="25"/>
      <c r="R24" s="98">
        <f>77360*(1-0.3)</f>
        <v>54152</v>
      </c>
      <c r="S24" s="98" t="s">
        <v>54</v>
      </c>
      <c r="T24" s="98" t="s">
        <v>51</v>
      </c>
      <c r="U24" s="98" t="s">
        <v>52</v>
      </c>
      <c r="V24" s="98" t="s">
        <v>55</v>
      </c>
    </row>
    <row r="25" spans="1:20" ht="18.75" customHeight="1">
      <c r="A25" s="7"/>
      <c r="B25" s="15"/>
      <c r="C25" s="63">
        <v>5</v>
      </c>
      <c r="D25" s="72" t="s">
        <v>46</v>
      </c>
      <c r="E25" s="73"/>
      <c r="F25" s="68">
        <v>10</v>
      </c>
      <c r="G25" s="64" t="s">
        <v>12</v>
      </c>
      <c r="H25" s="52">
        <f>+Q25</f>
        <v>2189</v>
      </c>
      <c r="I25" s="96"/>
      <c r="J25" s="49">
        <f>+F25*H25*(1-I25/100)</f>
        <v>21890</v>
      </c>
      <c r="K25" s="8"/>
      <c r="L25" s="27">
        <v>2269</v>
      </c>
      <c r="M25" s="27" t="s">
        <v>45</v>
      </c>
      <c r="N25" s="27"/>
      <c r="O25" s="27"/>
      <c r="Q25" s="25">
        <v>2189</v>
      </c>
      <c r="R25" s="25"/>
      <c r="S25" s="25"/>
      <c r="T25" s="25"/>
    </row>
    <row r="26" spans="1:20" ht="18.75" customHeight="1">
      <c r="A26" s="7"/>
      <c r="B26" s="15"/>
      <c r="C26" s="63">
        <v>6</v>
      </c>
      <c r="D26" s="72" t="s">
        <v>47</v>
      </c>
      <c r="E26" s="73"/>
      <c r="F26" s="68">
        <v>10</v>
      </c>
      <c r="G26" s="64" t="s">
        <v>12</v>
      </c>
      <c r="H26" s="52">
        <f>+Q26</f>
        <v>2894</v>
      </c>
      <c r="I26" s="96"/>
      <c r="J26" s="49">
        <f>+F26*H26*(1-I26/100)</f>
        <v>28940</v>
      </c>
      <c r="K26" s="8"/>
      <c r="L26" s="27">
        <v>3279</v>
      </c>
      <c r="M26" s="27" t="s">
        <v>44</v>
      </c>
      <c r="O26" s="27"/>
      <c r="P26" s="59"/>
      <c r="Q26" s="25">
        <v>2894</v>
      </c>
      <c r="R26" s="25"/>
      <c r="S26" s="25"/>
      <c r="T26" s="25"/>
    </row>
    <row r="27" spans="1:20" ht="18.75" customHeight="1">
      <c r="A27" s="7"/>
      <c r="B27" s="15"/>
      <c r="C27" s="63">
        <v>7</v>
      </c>
      <c r="D27" s="72" t="s">
        <v>40</v>
      </c>
      <c r="E27" s="73"/>
      <c r="F27" s="68">
        <v>2</v>
      </c>
      <c r="G27" s="64" t="s">
        <v>12</v>
      </c>
      <c r="H27" s="52">
        <f>+L27*1.4</f>
        <v>29088.359999999993</v>
      </c>
      <c r="I27" s="96"/>
      <c r="J27" s="49">
        <f>+F27*H27*(1-I27/100)</f>
        <v>58176.71999999999</v>
      </c>
      <c r="K27" s="8"/>
      <c r="L27" s="27">
        <f>29682*(1-0.3)</f>
        <v>20777.399999999998</v>
      </c>
      <c r="M27" s="27"/>
      <c r="N27" s="27" t="s">
        <v>42</v>
      </c>
      <c r="O27" s="27"/>
      <c r="P27" s="59"/>
      <c r="Q27" s="25"/>
      <c r="R27" s="25"/>
      <c r="S27" s="25"/>
      <c r="T27" s="25"/>
    </row>
    <row r="28" spans="1:20" ht="18.75" customHeight="1">
      <c r="A28" s="7"/>
      <c r="B28" s="15"/>
      <c r="C28" s="63">
        <v>8</v>
      </c>
      <c r="D28" s="72" t="s">
        <v>41</v>
      </c>
      <c r="E28" s="73"/>
      <c r="F28" s="68">
        <v>2</v>
      </c>
      <c r="G28" s="64" t="s">
        <v>12</v>
      </c>
      <c r="H28" s="52">
        <f>+L28*1.4</f>
        <v>11095.56</v>
      </c>
      <c r="I28" s="96"/>
      <c r="J28" s="49">
        <f>+F28*H28*(1-I28/100)</f>
        <v>22191.12</v>
      </c>
      <c r="K28" s="8"/>
      <c r="L28" s="27">
        <f>11322*(1-0.3)</f>
        <v>7925.4</v>
      </c>
      <c r="M28" s="27"/>
      <c r="N28" s="27" t="s">
        <v>42</v>
      </c>
      <c r="O28" s="27"/>
      <c r="P28" s="59"/>
      <c r="Q28" s="25"/>
      <c r="R28" s="25"/>
      <c r="S28" s="25"/>
      <c r="T28" s="25"/>
    </row>
    <row r="29" spans="1:20" ht="18.75" customHeight="1">
      <c r="A29" s="7"/>
      <c r="B29" s="15"/>
      <c r="C29" s="63"/>
      <c r="D29" s="72"/>
      <c r="E29" s="73"/>
      <c r="F29" s="68"/>
      <c r="G29" s="64"/>
      <c r="H29" s="52"/>
      <c r="I29" s="96"/>
      <c r="J29" s="49"/>
      <c r="K29" s="8"/>
      <c r="L29" s="27"/>
      <c r="M29" s="27"/>
      <c r="N29" s="27"/>
      <c r="O29" s="27"/>
      <c r="P29" s="59"/>
      <c r="Q29" s="25"/>
      <c r="R29" s="25"/>
      <c r="S29" s="25"/>
      <c r="T29" s="25"/>
    </row>
    <row r="30" spans="1:20" ht="18.75" customHeight="1">
      <c r="A30" s="7"/>
      <c r="B30" s="15"/>
      <c r="C30" s="63"/>
      <c r="D30" s="72"/>
      <c r="E30" s="73"/>
      <c r="F30" s="68"/>
      <c r="G30" s="64"/>
      <c r="H30" s="52"/>
      <c r="I30" s="96"/>
      <c r="J30" s="49"/>
      <c r="K30" s="8"/>
      <c r="L30" s="27"/>
      <c r="M30" s="27"/>
      <c r="N30" s="27"/>
      <c r="O30" s="27"/>
      <c r="P30" s="59"/>
      <c r="Q30" s="25"/>
      <c r="R30" s="25"/>
      <c r="S30" s="25"/>
      <c r="T30" s="25"/>
    </row>
    <row r="31" spans="1:20" ht="18.75" customHeight="1">
      <c r="A31" s="7"/>
      <c r="B31" s="15"/>
      <c r="C31" s="63"/>
      <c r="D31" s="75"/>
      <c r="E31" s="76"/>
      <c r="F31" s="68"/>
      <c r="G31" s="64"/>
      <c r="H31" s="52"/>
      <c r="I31" s="96"/>
      <c r="J31" s="49"/>
      <c r="K31" s="8"/>
      <c r="L31" s="27"/>
      <c r="M31" s="27"/>
      <c r="N31" s="27"/>
      <c r="O31" s="27"/>
      <c r="P31" s="59"/>
      <c r="Q31" s="25"/>
      <c r="R31" s="25"/>
      <c r="S31" s="25"/>
      <c r="T31" s="25"/>
    </row>
    <row r="32" spans="1:20" ht="18.75" customHeight="1">
      <c r="A32" s="7"/>
      <c r="B32" s="15"/>
      <c r="C32" s="63"/>
      <c r="D32" s="75"/>
      <c r="E32" s="76"/>
      <c r="F32" s="68"/>
      <c r="G32" s="64"/>
      <c r="H32" s="52"/>
      <c r="I32" s="96"/>
      <c r="J32" s="49"/>
      <c r="K32" s="8"/>
      <c r="L32" s="27"/>
      <c r="M32" s="27"/>
      <c r="N32" s="27"/>
      <c r="O32" s="27"/>
      <c r="P32" s="59"/>
      <c r="Q32" s="25"/>
      <c r="R32" s="25"/>
      <c r="S32" s="25"/>
      <c r="T32" s="25"/>
    </row>
    <row r="33" spans="1:20" ht="18.75" customHeight="1">
      <c r="A33" s="7"/>
      <c r="B33" s="15"/>
      <c r="C33" s="63"/>
      <c r="D33" s="75"/>
      <c r="E33" s="76"/>
      <c r="F33" s="68"/>
      <c r="G33" s="64"/>
      <c r="H33" s="52"/>
      <c r="I33" s="96"/>
      <c r="J33" s="49"/>
      <c r="K33" s="8"/>
      <c r="L33" s="27"/>
      <c r="M33" s="27"/>
      <c r="N33" s="27"/>
      <c r="O33" s="27"/>
      <c r="P33" s="59"/>
      <c r="Q33" s="25"/>
      <c r="R33" s="25"/>
      <c r="S33" s="25"/>
      <c r="T33" s="25"/>
    </row>
    <row r="34" spans="1:20" ht="18.75" customHeight="1">
      <c r="A34" s="7"/>
      <c r="B34" s="15"/>
      <c r="C34" s="63"/>
      <c r="D34" s="75"/>
      <c r="E34" s="76"/>
      <c r="F34" s="68"/>
      <c r="G34" s="64"/>
      <c r="H34" s="52"/>
      <c r="I34" s="96"/>
      <c r="J34" s="49"/>
      <c r="K34" s="8"/>
      <c r="L34" s="27"/>
      <c r="M34" s="27"/>
      <c r="N34" s="27"/>
      <c r="O34" s="27"/>
      <c r="P34" s="59"/>
      <c r="Q34" s="25"/>
      <c r="R34" s="25"/>
      <c r="S34" s="25"/>
      <c r="T34" s="25"/>
    </row>
    <row r="35" spans="1:20" ht="18.75" customHeight="1">
      <c r="A35" s="7"/>
      <c r="B35" s="15"/>
      <c r="C35" s="63"/>
      <c r="D35" s="75"/>
      <c r="E35" s="76"/>
      <c r="F35" s="68"/>
      <c r="G35" s="64"/>
      <c r="H35" s="52"/>
      <c r="I35" s="96"/>
      <c r="J35" s="49"/>
      <c r="K35" s="8"/>
      <c r="L35" s="27"/>
      <c r="M35" s="27"/>
      <c r="N35" s="27"/>
      <c r="O35" s="27"/>
      <c r="P35" s="59"/>
      <c r="Q35" s="25"/>
      <c r="R35" s="25"/>
      <c r="S35" s="25"/>
      <c r="T35" s="25"/>
    </row>
    <row r="36" spans="1:20" ht="18.75" customHeight="1">
      <c r="A36" s="7"/>
      <c r="B36" s="15"/>
      <c r="C36" s="63"/>
      <c r="D36" s="75"/>
      <c r="E36" s="76"/>
      <c r="F36" s="68"/>
      <c r="G36" s="64"/>
      <c r="H36" s="52"/>
      <c r="I36" s="96"/>
      <c r="J36" s="49"/>
      <c r="K36" s="8"/>
      <c r="L36" s="27"/>
      <c r="M36" s="27"/>
      <c r="N36" s="27"/>
      <c r="O36" s="27"/>
      <c r="P36" s="59"/>
      <c r="Q36" s="25"/>
      <c r="R36" s="25"/>
      <c r="S36" s="25"/>
      <c r="T36" s="25"/>
    </row>
    <row r="37" spans="1:20" ht="18.75" customHeight="1">
      <c r="A37" s="7"/>
      <c r="B37" s="15"/>
      <c r="C37" s="63"/>
      <c r="D37" s="75"/>
      <c r="E37" s="76"/>
      <c r="F37" s="68"/>
      <c r="G37" s="64"/>
      <c r="H37" s="52"/>
      <c r="I37" s="96"/>
      <c r="J37" s="49"/>
      <c r="K37" s="8"/>
      <c r="L37" s="27"/>
      <c r="M37" s="27"/>
      <c r="N37" s="27"/>
      <c r="O37" s="27"/>
      <c r="P37" s="59"/>
      <c r="Q37" s="25"/>
      <c r="R37" s="25"/>
      <c r="S37" s="25"/>
      <c r="T37" s="25"/>
    </row>
    <row r="38" spans="1:20" ht="18.75">
      <c r="A38" s="7"/>
      <c r="B38" s="15"/>
      <c r="C38" s="64"/>
      <c r="D38" s="75"/>
      <c r="E38" s="76"/>
      <c r="F38" s="68"/>
      <c r="G38" s="64"/>
      <c r="H38" s="52"/>
      <c r="I38" s="96"/>
      <c r="J38" s="49"/>
      <c r="K38" s="8"/>
      <c r="L38" s="27"/>
      <c r="M38" s="27"/>
      <c r="N38" s="27"/>
      <c r="O38" s="27"/>
      <c r="P38" s="59"/>
      <c r="Q38" s="25"/>
      <c r="R38" s="25"/>
      <c r="S38" s="25"/>
      <c r="T38" s="25"/>
    </row>
    <row r="39" spans="1:20" ht="18.75">
      <c r="A39" s="7"/>
      <c r="B39" s="15"/>
      <c r="C39" s="64"/>
      <c r="D39" s="57"/>
      <c r="E39" s="58"/>
      <c r="F39" s="68"/>
      <c r="G39" s="64"/>
      <c r="H39" s="52"/>
      <c r="I39" s="96"/>
      <c r="J39" s="49"/>
      <c r="K39" s="8"/>
      <c r="L39" s="27"/>
      <c r="M39" s="27"/>
      <c r="N39" s="27"/>
      <c r="O39" s="27"/>
      <c r="P39" s="59"/>
      <c r="Q39" s="25"/>
      <c r="R39" s="25"/>
      <c r="S39" s="25"/>
      <c r="T39" s="25"/>
    </row>
    <row r="40" spans="1:20" ht="18.75">
      <c r="A40" s="7"/>
      <c r="B40" s="15"/>
      <c r="C40" s="64"/>
      <c r="D40" s="4"/>
      <c r="E40" s="54"/>
      <c r="F40" s="68"/>
      <c r="G40" s="64"/>
      <c r="H40" s="52"/>
      <c r="I40" s="96"/>
      <c r="J40" s="49"/>
      <c r="K40" s="8"/>
      <c r="L40" s="61"/>
      <c r="M40" s="27"/>
      <c r="N40" s="27"/>
      <c r="O40" s="27"/>
      <c r="P40" s="59"/>
      <c r="Q40" s="25"/>
      <c r="R40" s="25"/>
      <c r="S40" s="25"/>
      <c r="T40" s="25"/>
    </row>
    <row r="41" spans="1:20" ht="19.5" thickBot="1">
      <c r="A41" s="7"/>
      <c r="B41" s="15"/>
      <c r="C41" s="65"/>
      <c r="D41" s="55"/>
      <c r="E41" s="56"/>
      <c r="F41" s="69"/>
      <c r="G41" s="65"/>
      <c r="H41" s="50"/>
      <c r="I41" s="97"/>
      <c r="J41" s="51"/>
      <c r="K41" s="8"/>
      <c r="L41" s="27"/>
      <c r="M41" s="27"/>
      <c r="N41" s="27"/>
      <c r="O41" s="27"/>
      <c r="P41" s="59"/>
      <c r="Q41" s="25"/>
      <c r="R41" s="25"/>
      <c r="S41" s="25"/>
      <c r="T41" s="25"/>
    </row>
    <row r="42" spans="1:20" ht="14.25">
      <c r="A42" s="7"/>
      <c r="B42" s="15"/>
      <c r="C42" s="72"/>
      <c r="D42" s="74"/>
      <c r="E42" s="74"/>
      <c r="F42" s="5"/>
      <c r="G42" s="74"/>
      <c r="H42" s="74"/>
      <c r="I42" s="7"/>
      <c r="J42" s="14"/>
      <c r="K42" s="8"/>
      <c r="L42" s="27"/>
      <c r="M42" s="27"/>
      <c r="N42" s="27"/>
      <c r="O42" s="27"/>
      <c r="P42" s="59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330105.63999999996</v>
      </c>
      <c r="K43" s="8"/>
      <c r="L43" s="27"/>
      <c r="M43" s="27"/>
      <c r="N43" s="25"/>
      <c r="O43" s="27"/>
      <c r="P43" s="59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59"/>
      <c r="Q44" s="25"/>
      <c r="R44" s="25"/>
      <c r="S44" s="25"/>
      <c r="T44" s="25"/>
    </row>
    <row r="45" spans="1:20" ht="18.75">
      <c r="A45" s="7"/>
      <c r="B45" s="15"/>
      <c r="C45" s="77"/>
      <c r="D45" s="78"/>
      <c r="E45" s="78"/>
      <c r="F45" s="5"/>
      <c r="G45" s="74"/>
      <c r="H45" s="74"/>
      <c r="I45" s="13" t="s">
        <v>13</v>
      </c>
      <c r="J45" s="32">
        <f>+J43*19%</f>
        <v>62720.071599999996</v>
      </c>
      <c r="K45" s="8"/>
      <c r="L45" s="27"/>
      <c r="M45" s="27"/>
      <c r="N45" s="25"/>
      <c r="O45" s="27"/>
      <c r="P45" s="59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59"/>
      <c r="Q46" s="25"/>
      <c r="R46" s="25"/>
      <c r="S46" s="25"/>
      <c r="T46" s="25"/>
    </row>
    <row r="47" spans="1:20" ht="18.75">
      <c r="A47" s="7"/>
      <c r="B47" s="15"/>
      <c r="C47" s="72"/>
      <c r="D47" s="74"/>
      <c r="E47" s="74"/>
      <c r="F47" s="5"/>
      <c r="G47" s="74"/>
      <c r="H47" s="74"/>
      <c r="I47" s="13" t="s">
        <v>3</v>
      </c>
      <c r="J47" s="23">
        <f>SUM(J43:J46)</f>
        <v>392825.7115999999</v>
      </c>
      <c r="K47" s="8"/>
      <c r="L47" s="27"/>
      <c r="M47" s="27"/>
      <c r="N47" s="25"/>
      <c r="O47" s="27"/>
      <c r="P47" s="59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59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2013-03-15T19:56:31Z</cp:lastPrinted>
  <dcterms:created xsi:type="dcterms:W3CDTF">2009-05-06T14:41:49Z</dcterms:created>
  <dcterms:modified xsi:type="dcterms:W3CDTF">2013-03-15T20:02:00Z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