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<sst xmlns="http://schemas.openxmlformats.org/spreadsheetml/2006/main" count="46" uniqueCount="44">
  <si>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</si>
  <si>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</si>
  <si>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</si>
  <si>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</si>
  <si>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</si>
  <si>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</si>
  <si>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</si>
  <si>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</si>
  <si>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</si>
  <si>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</si>
  <si>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</si>
  <si>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</si>
  <si>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</si>
  <si>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</si>
  <si>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</si>
  <si>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</si>
  <si>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</si>
  <si>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</si>
  <si>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</si>
  <si>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</si>
  <si>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</si>
  <si>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</si>
  <si>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</si>
  <si>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</si>
  <si>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</si>
  <si>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</si>
  <si>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76.217.086-8</t>
  </si>
  <si>
    <t>Comercial HIDRONEUMATIC Ltda.</t>
  </si>
  <si>
    <t>Katherine Jiménez</t>
  </si>
  <si>
    <t>fono:  74454292</t>
  </si>
  <si>
    <t>02 5556319</t>
  </si>
  <si>
    <t>COLINA</t>
  </si>
  <si>
    <t>SANTIAGO</t>
  </si>
  <si>
    <t xml:space="preserve">OBSERVACIONES:  </t>
  </si>
  <si>
    <t xml:space="preserve"> </t>
  </si>
  <si>
    <t>N°  302</t>
  </si>
  <si>
    <r>
      <t xml:space="preserve">            Fecha Emisión: </t>
    </r>
    <r>
      <rPr>
        <sz val="9"/>
        <rFont val="Arial Black"/>
        <family val="2"/>
      </rPr>
      <t xml:space="preserve">  16 Enero  2013</t>
    </r>
  </si>
  <si>
    <t>SERVIFLEX</t>
  </si>
  <si>
    <t>SAME INGENIERIA</t>
  </si>
  <si>
    <t>COPLA DE 1/4 EN ACERO GALV HEXAGONAL</t>
  </si>
  <si>
    <t>COPLA DE 1/2 EN ACERO GALV HEXAGONAL</t>
  </si>
  <si>
    <t>HERMANOS CARRERA SITIO 184</t>
  </si>
  <si>
    <t>BFP</t>
  </si>
  <si>
    <t>Claudio Arellano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</si>
</sst>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0.0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b/>
      <u val="single"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1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20" xfId="49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40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1" fontId="18" fillId="0" borderId="0" xfId="47" applyNumberFormat="1" applyFont="1" applyAlignment="1">
      <alignment vertical="center"/>
    </xf>
    <xf numFmtId="164" fontId="0" fillId="0" borderId="11" xfId="0" applyNumberFormat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" fontId="0" fillId="0" borderId="0" xfId="0" applyNumberFormat="1" applyAlignment="1">
      <alignment vertical="center"/>
    </xf>
    <xf numFmtId="3" fontId="2" fillId="0" borderId="20" xfId="49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3" xfId="49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4" xfId="49" applyNumberFormat="1" applyFont="1" applyFill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27</xdr:row>
      <xdr:rowOff>200025</xdr:rowOff>
    </xdr:from>
    <xdr:to>
      <xdr:col>4</xdr:col>
      <xdr:colOff>876300</xdr:colOff>
      <xdr:row>33</xdr:row>
      <xdr:rowOff>133350</xdr:rowOff>
    </xdr:to>
    <xdr:pic>
      <xdr:nvPicPr>
        <xdr:cNvPr id="2" name="Picture 124"/>
        <xdr:cNvPicPr preferRelativeResize="1">
          <a:picLocks noChangeAspect="1"/>
        </xdr:cNvPicPr>
      </xdr:nvPicPr>
      <xdr:blipFill>
        <a:blip r:embed="rId2"/>
        <a:srcRect l="32266" t="44125" r="55859" b="38000"/>
        <a:stretch>
          <a:fillRect/>
        </a:stretch>
      </xdr:blipFill>
      <xdr:spPr>
        <a:xfrm>
          <a:off x="1381125" y="6067425"/>
          <a:ext cx="144780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PageLayoutView="0" workbookViewId="0" topLeftCell="A4">
      <selection activeCell="E18" sqref="E1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50390625" style="0" customWidth="1"/>
    <col min="16" max="17" width="13.503906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4" ht="36.75" customHeight="1">
      <c r="A3" s="7"/>
      <c r="B3" s="14"/>
      <c r="C3" s="98"/>
      <c r="D3" s="98"/>
      <c r="E3" s="98"/>
      <c r="F3" s="16"/>
      <c r="G3" s="16"/>
      <c r="H3" s="16"/>
      <c r="I3" s="85" t="s">
        <v>9</v>
      </c>
      <c r="J3" s="85"/>
      <c r="K3" s="8"/>
      <c r="N3" s="24"/>
    </row>
    <row r="4" spans="1:14" ht="19.5" customHeight="1">
      <c r="A4" s="7"/>
      <c r="B4" s="14"/>
      <c r="C4" s="16" t="s">
        <v>24</v>
      </c>
      <c r="D4" s="58"/>
      <c r="E4" s="58"/>
      <c r="F4" s="16"/>
      <c r="G4" s="16"/>
      <c r="H4" s="16"/>
      <c r="I4" s="86" t="s">
        <v>35</v>
      </c>
      <c r="J4" s="86"/>
      <c r="K4" s="8"/>
      <c r="N4" s="24"/>
    </row>
    <row r="5" spans="1:14" ht="10.5" customHeight="1">
      <c r="A5" s="7"/>
      <c r="B5" s="14"/>
      <c r="C5" s="16" t="s">
        <v>27</v>
      </c>
      <c r="D5" s="58"/>
      <c r="E5" s="58"/>
      <c r="F5" s="16"/>
      <c r="G5" s="16"/>
      <c r="H5" s="16"/>
      <c r="I5" s="59"/>
      <c r="J5" s="59"/>
      <c r="K5" s="8"/>
      <c r="N5" s="24"/>
    </row>
    <row r="6" spans="1:11" ht="15" customHeight="1">
      <c r="A6" s="7"/>
      <c r="B6" s="14"/>
      <c r="C6" s="60" t="s">
        <v>26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21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22</v>
      </c>
      <c r="D8" s="16"/>
      <c r="E8" s="16"/>
      <c r="F8" s="7"/>
      <c r="G8" s="7"/>
      <c r="H8" s="16"/>
      <c r="I8" s="87"/>
      <c r="J8" s="87"/>
      <c r="K8" s="8"/>
    </row>
    <row r="9" spans="1:11" ht="15" customHeight="1">
      <c r="A9" s="7"/>
      <c r="B9" s="14"/>
      <c r="C9" s="41" t="s">
        <v>13</v>
      </c>
      <c r="D9" s="41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 t="s">
        <v>29</v>
      </c>
      <c r="D10" s="16" t="s">
        <v>30</v>
      </c>
      <c r="E10" s="7"/>
      <c r="F10" s="16"/>
      <c r="G10" s="16"/>
      <c r="H10" s="32" t="s">
        <v>36</v>
      </c>
      <c r="I10" s="32"/>
      <c r="J10" s="7"/>
      <c r="K10" s="8"/>
    </row>
    <row r="11" spans="1:13" ht="25.5" customHeight="1" thickBot="1">
      <c r="A11" s="7"/>
      <c r="B11" s="14"/>
      <c r="C11" s="88"/>
      <c r="D11" s="88"/>
      <c r="E11" s="88"/>
      <c r="F11" s="5"/>
      <c r="G11" s="7"/>
      <c r="H11" s="7"/>
      <c r="I11" s="7"/>
      <c r="J11" s="7"/>
      <c r="K11" s="8"/>
      <c r="M11" t="s">
        <v>34</v>
      </c>
    </row>
    <row r="12" spans="1:11" ht="14.25" customHeight="1">
      <c r="A12" s="7"/>
      <c r="B12" s="14"/>
      <c r="C12" s="89" t="s">
        <v>17</v>
      </c>
      <c r="D12" s="90"/>
      <c r="E12" s="34" t="s">
        <v>38</v>
      </c>
      <c r="F12" s="3"/>
      <c r="G12" s="3"/>
      <c r="H12" s="3"/>
      <c r="I12" s="35"/>
      <c r="J12" s="36"/>
      <c r="K12" s="8"/>
    </row>
    <row r="13" spans="1:11" ht="15">
      <c r="A13" s="7"/>
      <c r="B13" s="14"/>
      <c r="C13" s="93" t="s">
        <v>16</v>
      </c>
      <c r="D13" s="94"/>
      <c r="E13" s="29"/>
      <c r="F13" s="5"/>
      <c r="G13" s="5"/>
      <c r="H13" s="5"/>
      <c r="I13" s="18" t="s">
        <v>23</v>
      </c>
      <c r="J13" s="37"/>
      <c r="K13" s="8"/>
    </row>
    <row r="14" spans="1:11" ht="14.25" customHeight="1">
      <c r="A14" s="7"/>
      <c r="B14" s="14"/>
      <c r="C14" s="93" t="s">
        <v>15</v>
      </c>
      <c r="D14" s="94"/>
      <c r="E14" s="29"/>
      <c r="F14" s="5"/>
      <c r="G14" s="5"/>
      <c r="H14" s="5"/>
      <c r="I14" s="28" t="s">
        <v>28</v>
      </c>
      <c r="J14" s="37"/>
      <c r="K14" s="8"/>
    </row>
    <row r="15" spans="1:11" ht="14.25" customHeight="1">
      <c r="A15" s="7"/>
      <c r="B15" s="14"/>
      <c r="C15" s="93" t="s">
        <v>12</v>
      </c>
      <c r="D15" s="94"/>
      <c r="E15" s="29" t="s">
        <v>41</v>
      </c>
      <c r="F15" s="5"/>
      <c r="G15" s="5"/>
      <c r="H15" s="5"/>
      <c r="I15" s="33"/>
      <c r="J15" s="37"/>
      <c r="K15" s="8"/>
    </row>
    <row r="16" spans="1:11" ht="14.25" customHeight="1">
      <c r="A16" s="7"/>
      <c r="B16" s="14"/>
      <c r="C16" s="93" t="s">
        <v>1</v>
      </c>
      <c r="D16" s="94"/>
      <c r="E16" s="29" t="s">
        <v>31</v>
      </c>
      <c r="F16" s="5" t="s">
        <v>20</v>
      </c>
      <c r="G16" s="47" t="s">
        <v>32</v>
      </c>
      <c r="I16" s="33"/>
      <c r="J16" s="37"/>
      <c r="K16" s="8"/>
    </row>
    <row r="17" spans="1:11" ht="15">
      <c r="A17" s="7"/>
      <c r="B17" s="14"/>
      <c r="C17" s="93" t="s">
        <v>0</v>
      </c>
      <c r="D17" s="94"/>
      <c r="E17" s="29" t="s">
        <v>43</v>
      </c>
      <c r="F17" s="5"/>
      <c r="G17" s="5"/>
      <c r="H17" s="5"/>
      <c r="I17" s="33"/>
      <c r="J17" s="37"/>
      <c r="K17" s="8"/>
    </row>
    <row r="18" spans="1:11" ht="15">
      <c r="A18" s="7"/>
      <c r="B18" s="14"/>
      <c r="C18" s="93" t="s">
        <v>14</v>
      </c>
      <c r="D18" s="94"/>
      <c r="E18" s="29"/>
      <c r="F18" s="5"/>
      <c r="G18" s="5"/>
      <c r="H18" s="5"/>
      <c r="I18" s="33"/>
      <c r="J18" s="37"/>
      <c r="K18" s="8"/>
    </row>
    <row r="19" spans="1:11" ht="15.75" thickBot="1">
      <c r="A19" s="7"/>
      <c r="B19" s="14"/>
      <c r="C19" s="95" t="s">
        <v>18</v>
      </c>
      <c r="D19" s="96"/>
      <c r="E19" s="42" t="s">
        <v>25</v>
      </c>
      <c r="F19" s="23"/>
      <c r="G19" s="97"/>
      <c r="H19" s="97"/>
      <c r="I19" s="38"/>
      <c r="J19" s="39"/>
      <c r="K19" s="8"/>
    </row>
    <row r="20" spans="1:11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</row>
    <row r="21" spans="1:13" ht="15.75" thickBot="1">
      <c r="A21" s="40"/>
      <c r="B21" s="19"/>
      <c r="C21" s="43" t="s">
        <v>19</v>
      </c>
      <c r="D21" s="105" t="s">
        <v>7</v>
      </c>
      <c r="E21" s="106"/>
      <c r="F21" s="43" t="s">
        <v>6</v>
      </c>
      <c r="G21" s="43" t="s">
        <v>10</v>
      </c>
      <c r="H21" s="43" t="s">
        <v>5</v>
      </c>
      <c r="I21" s="46" t="s">
        <v>4</v>
      </c>
      <c r="J21" s="27" t="s">
        <v>8</v>
      </c>
      <c r="K21" s="20"/>
      <c r="L21" s="75" t="s">
        <v>37</v>
      </c>
      <c r="M21" s="62" t="s">
        <v>42</v>
      </c>
    </row>
    <row r="22" spans="1:15" ht="18.75">
      <c r="A22" s="7"/>
      <c r="B22" s="14"/>
      <c r="C22" s="76">
        <v>1</v>
      </c>
      <c r="D22" s="103" t="s">
        <v>39</v>
      </c>
      <c r="E22" s="107"/>
      <c r="F22" s="80">
        <v>16</v>
      </c>
      <c r="G22" s="44" t="s">
        <v>10</v>
      </c>
      <c r="H22" s="50">
        <f>+L22*1.4</f>
        <v>1357.44</v>
      </c>
      <c r="I22" s="57"/>
      <c r="J22" s="51">
        <f>+F22*H22*(1-I22/100)</f>
        <v>21719.04</v>
      </c>
      <c r="K22" s="8"/>
      <c r="L22" s="67">
        <f>1212*(1-0.2)</f>
        <v>969.6</v>
      </c>
      <c r="O22">
        <f>+F22*L22</f>
        <v>15513.6</v>
      </c>
    </row>
    <row r="23" spans="1:12" ht="18.75">
      <c r="A23" s="7"/>
      <c r="B23" s="14"/>
      <c r="C23" s="77">
        <v>2</v>
      </c>
      <c r="D23" s="99" t="s">
        <v>40</v>
      </c>
      <c r="E23" s="100"/>
      <c r="F23" s="81">
        <v>96</v>
      </c>
      <c r="G23" s="61" t="s">
        <v>10</v>
      </c>
      <c r="H23" s="52">
        <f>+L23*1.4</f>
        <v>2405.7599999999998</v>
      </c>
      <c r="I23" s="48"/>
      <c r="J23" s="53">
        <f>+F23*H23*(1-I23/100)</f>
        <v>230952.95999999996</v>
      </c>
      <c r="K23" s="8"/>
      <c r="L23">
        <f>2148*(1-0.2)</f>
        <v>1718.4</v>
      </c>
    </row>
    <row r="24" spans="1:14" ht="18.75" customHeight="1">
      <c r="A24" s="7"/>
      <c r="B24" s="14"/>
      <c r="C24" s="78"/>
      <c r="D24" s="91"/>
      <c r="E24" s="92"/>
      <c r="F24" s="82"/>
      <c r="G24" s="70"/>
      <c r="H24" s="71"/>
      <c r="I24" s="72"/>
      <c r="J24" s="73"/>
      <c r="K24" s="74"/>
      <c r="L24" s="24"/>
      <c r="M24" s="24"/>
      <c r="N24" s="24"/>
    </row>
    <row r="25" spans="1:14" ht="18.75" customHeight="1">
      <c r="A25" s="7"/>
      <c r="B25" s="14"/>
      <c r="C25" s="78"/>
      <c r="D25" s="91"/>
      <c r="E25" s="92"/>
      <c r="F25" s="82"/>
      <c r="G25" s="70"/>
      <c r="H25" s="71"/>
      <c r="I25" s="72"/>
      <c r="J25" s="73"/>
      <c r="K25" s="74"/>
      <c r="L25" s="24"/>
      <c r="M25" s="24"/>
      <c r="N25" s="24"/>
    </row>
    <row r="26" spans="1:14" ht="18.75" customHeight="1">
      <c r="A26" s="7"/>
      <c r="B26" s="14"/>
      <c r="C26" s="78"/>
      <c r="D26" s="91"/>
      <c r="E26" s="92"/>
      <c r="F26" s="82"/>
      <c r="G26" s="70"/>
      <c r="H26" s="71"/>
      <c r="I26" s="72"/>
      <c r="J26" s="73"/>
      <c r="K26" s="74"/>
      <c r="L26" s="24"/>
      <c r="M26" s="24"/>
      <c r="N26" s="24"/>
    </row>
    <row r="27" spans="1:15" ht="18.75" customHeight="1">
      <c r="A27" s="7"/>
      <c r="B27" s="14"/>
      <c r="C27" s="78"/>
      <c r="D27" s="91"/>
      <c r="E27" s="92"/>
      <c r="F27" s="82"/>
      <c r="G27" s="69"/>
      <c r="H27" s="71"/>
      <c r="I27" s="72"/>
      <c r="J27" s="73"/>
      <c r="K27" s="74"/>
      <c r="L27" s="24"/>
      <c r="M27" s="24"/>
      <c r="N27" s="24"/>
      <c r="O27" s="68">
        <f>+F27*L27</f>
        <v>0</v>
      </c>
    </row>
    <row r="28" spans="1:15" ht="18.75" customHeight="1">
      <c r="A28" s="7"/>
      <c r="B28" s="14"/>
      <c r="C28" s="78"/>
      <c r="D28" s="91"/>
      <c r="E28" s="92"/>
      <c r="F28" s="82"/>
      <c r="G28" s="69"/>
      <c r="H28" s="71"/>
      <c r="I28" s="72"/>
      <c r="J28" s="73"/>
      <c r="K28" s="74"/>
      <c r="L28" s="24"/>
      <c r="M28" s="24"/>
      <c r="N28" s="24"/>
      <c r="O28" s="68">
        <f>+F28*L28</f>
        <v>0</v>
      </c>
    </row>
    <row r="29" spans="1:15" ht="18.75" customHeight="1">
      <c r="A29" s="7"/>
      <c r="B29" s="14"/>
      <c r="C29" s="78"/>
      <c r="D29" s="91"/>
      <c r="E29" s="92"/>
      <c r="F29" s="82"/>
      <c r="G29" s="69"/>
      <c r="H29" s="71"/>
      <c r="I29" s="72"/>
      <c r="J29" s="73"/>
      <c r="K29" s="74"/>
      <c r="L29" s="24"/>
      <c r="M29" s="24"/>
      <c r="N29" s="24"/>
      <c r="O29" s="68">
        <f>+F29*L29</f>
        <v>0</v>
      </c>
    </row>
    <row r="30" spans="1:15" ht="18.75" customHeight="1">
      <c r="A30" s="7"/>
      <c r="B30" s="14"/>
      <c r="C30" s="78"/>
      <c r="D30" s="91"/>
      <c r="E30" s="92"/>
      <c r="F30" s="82"/>
      <c r="G30" s="69"/>
      <c r="H30" s="71"/>
      <c r="I30" s="72"/>
      <c r="J30" s="73"/>
      <c r="K30" s="74"/>
      <c r="L30" s="24"/>
      <c r="M30" s="24"/>
      <c r="N30" s="24"/>
      <c r="O30" s="68">
        <f>+F30*L30</f>
        <v>0</v>
      </c>
    </row>
    <row r="31" spans="1:15" ht="18.75" customHeight="1">
      <c r="A31" s="7"/>
      <c r="B31" s="14"/>
      <c r="C31" s="77"/>
      <c r="D31" s="110"/>
      <c r="E31" s="111"/>
      <c r="F31" s="83"/>
      <c r="G31" s="49"/>
      <c r="H31" s="49"/>
      <c r="I31" s="48"/>
      <c r="J31" s="53"/>
      <c r="K31" s="8"/>
      <c r="O31" s="68"/>
    </row>
    <row r="32" spans="1:16" ht="18.75" customHeight="1">
      <c r="A32" s="7"/>
      <c r="B32" s="14"/>
      <c r="C32" s="77"/>
      <c r="D32" s="110"/>
      <c r="E32" s="111"/>
      <c r="F32" s="83"/>
      <c r="G32" s="49"/>
      <c r="H32" s="49"/>
      <c r="I32" s="48"/>
      <c r="J32" s="53"/>
      <c r="K32" s="8"/>
      <c r="O32" s="68">
        <f>+SUM(O22:O30)</f>
        <v>15513.6</v>
      </c>
      <c r="P32" s="68">
        <f>+O32*1.19</f>
        <v>18461.184</v>
      </c>
    </row>
    <row r="33" spans="1:12" ht="18.75" customHeight="1">
      <c r="A33" s="7"/>
      <c r="B33" s="14"/>
      <c r="C33" s="77"/>
      <c r="D33" s="110"/>
      <c r="E33" s="111"/>
      <c r="F33" s="83"/>
      <c r="G33" s="49"/>
      <c r="H33" s="49"/>
      <c r="I33" s="48"/>
      <c r="J33" s="53"/>
      <c r="K33" s="8"/>
      <c r="L33" s="66"/>
    </row>
    <row r="34" spans="1:14" ht="18.75" customHeight="1">
      <c r="A34" s="7"/>
      <c r="B34" s="14"/>
      <c r="C34" s="77"/>
      <c r="D34" s="110"/>
      <c r="E34" s="111"/>
      <c r="F34" s="83"/>
      <c r="G34" s="49"/>
      <c r="H34" s="49"/>
      <c r="I34" s="48"/>
      <c r="J34" s="53"/>
      <c r="K34" s="8"/>
      <c r="N34" s="63"/>
    </row>
    <row r="35" spans="1:11" ht="18.75" customHeight="1">
      <c r="A35" s="7"/>
      <c r="B35" s="14"/>
      <c r="C35" s="77"/>
      <c r="D35" s="110"/>
      <c r="E35" s="111"/>
      <c r="F35" s="83"/>
      <c r="G35" s="49"/>
      <c r="H35" s="49"/>
      <c r="I35" s="48"/>
      <c r="J35" s="53"/>
      <c r="K35" s="8"/>
    </row>
    <row r="36" spans="1:11" ht="18.75" customHeight="1">
      <c r="A36" s="7"/>
      <c r="B36" s="14"/>
      <c r="C36" s="77"/>
      <c r="D36" s="110"/>
      <c r="E36" s="111"/>
      <c r="F36" s="83"/>
      <c r="G36" s="49"/>
      <c r="H36" s="49"/>
      <c r="I36" s="48"/>
      <c r="J36" s="53"/>
      <c r="K36" s="8"/>
    </row>
    <row r="37" spans="1:11" ht="18.75" customHeight="1">
      <c r="A37" s="7"/>
      <c r="B37" s="14"/>
      <c r="C37" s="77"/>
      <c r="D37" s="108"/>
      <c r="E37" s="109"/>
      <c r="F37" s="83"/>
      <c r="G37" s="49"/>
      <c r="H37" s="49"/>
      <c r="I37" s="48"/>
      <c r="J37" s="53"/>
      <c r="K37" s="8"/>
    </row>
    <row r="38" spans="1:11" ht="19.5" thickBot="1">
      <c r="A38" s="7"/>
      <c r="B38" s="14"/>
      <c r="C38" s="79"/>
      <c r="D38" s="101"/>
      <c r="E38" s="102"/>
      <c r="F38" s="84"/>
      <c r="G38" s="45"/>
      <c r="H38" s="54"/>
      <c r="I38" s="55"/>
      <c r="J38" s="56"/>
      <c r="K38" s="8"/>
    </row>
    <row r="39" spans="1:17" ht="14.25">
      <c r="A39" s="7"/>
      <c r="B39" s="14"/>
      <c r="C39" s="103"/>
      <c r="D39" s="88"/>
      <c r="E39" s="88"/>
      <c r="F39" s="3"/>
      <c r="G39" s="104"/>
      <c r="H39" s="104"/>
      <c r="I39" s="6"/>
      <c r="J39" s="65"/>
      <c r="K39" s="8"/>
      <c r="P39" s="64"/>
      <c r="Q39" s="64"/>
    </row>
    <row r="40" spans="1:11" ht="18.75">
      <c r="A40" s="7"/>
      <c r="B40" s="14"/>
      <c r="C40" s="4"/>
      <c r="D40" s="5" t="s">
        <v>33</v>
      </c>
      <c r="E40" s="5"/>
      <c r="F40" s="5"/>
      <c r="G40" s="5"/>
      <c r="H40" s="7"/>
      <c r="I40" s="13" t="s">
        <v>2</v>
      </c>
      <c r="J40" s="31">
        <f>+SUM(J22:J38)</f>
        <v>252671.99999999997</v>
      </c>
      <c r="K40" s="8"/>
    </row>
    <row r="41" spans="1:11" ht="15">
      <c r="A41" s="7"/>
      <c r="B41" s="14"/>
      <c r="C41" s="4"/>
      <c r="D41" s="5"/>
      <c r="E41" s="5"/>
      <c r="F41" s="5"/>
      <c r="G41" s="5"/>
      <c r="H41" s="5"/>
      <c r="I41" s="30"/>
      <c r="J41" s="31"/>
      <c r="K41" s="8"/>
    </row>
    <row r="42" spans="1:11" ht="18.75">
      <c r="A42" s="7"/>
      <c r="B42" s="14"/>
      <c r="C42" s="4"/>
      <c r="D42" s="5"/>
      <c r="E42" s="5"/>
      <c r="F42" s="5"/>
      <c r="G42" s="88"/>
      <c r="H42" s="88"/>
      <c r="I42" s="13" t="s">
        <v>11</v>
      </c>
      <c r="J42" s="31">
        <f>+J40*19%</f>
        <v>48007.67999999999</v>
      </c>
      <c r="K42" s="8"/>
    </row>
    <row r="43" spans="1:11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</row>
    <row r="44" spans="1:11" ht="18.75">
      <c r="A44" s="7"/>
      <c r="B44" s="14"/>
      <c r="C44" s="99"/>
      <c r="D44" s="88"/>
      <c r="E44" s="88"/>
      <c r="F44" s="5"/>
      <c r="G44" s="88"/>
      <c r="H44" s="88"/>
      <c r="I44" s="13" t="s">
        <v>3</v>
      </c>
      <c r="J44" s="22">
        <f>SUM(J40:J43)</f>
        <v>300679.67999999993</v>
      </c>
      <c r="K44" s="8"/>
    </row>
    <row r="45" spans="1:11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7">
    <mergeCell ref="D37:E37"/>
    <mergeCell ref="D31:E31"/>
    <mergeCell ref="D32:E32"/>
    <mergeCell ref="D33:E33"/>
    <mergeCell ref="D34:E34"/>
    <mergeCell ref="D35:E35"/>
    <mergeCell ref="D36:E36"/>
    <mergeCell ref="C17:D17"/>
    <mergeCell ref="C44:E44"/>
    <mergeCell ref="G44:H44"/>
    <mergeCell ref="D38:E38"/>
    <mergeCell ref="C39:E39"/>
    <mergeCell ref="G39:H39"/>
    <mergeCell ref="D21:E21"/>
    <mergeCell ref="D22:E22"/>
    <mergeCell ref="D24:E24"/>
    <mergeCell ref="D30:E30"/>
    <mergeCell ref="C3:E3"/>
    <mergeCell ref="D28:E28"/>
    <mergeCell ref="D29:E29"/>
    <mergeCell ref="D25:E25"/>
    <mergeCell ref="D26:E26"/>
    <mergeCell ref="D23:E23"/>
    <mergeCell ref="C13:D13"/>
    <mergeCell ref="C14:D14"/>
    <mergeCell ref="C15:D15"/>
    <mergeCell ref="C16:D16"/>
    <mergeCell ref="I3:J3"/>
    <mergeCell ref="I4:J4"/>
    <mergeCell ref="I8:J8"/>
    <mergeCell ref="C11:E11"/>
    <mergeCell ref="C12:D12"/>
    <mergeCell ref="G42:H42"/>
    <mergeCell ref="D27:E27"/>
    <mergeCell ref="C18:D18"/>
    <mergeCell ref="C19:D19"/>
    <mergeCell ref="G19:H19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2013-01-16T16:49:26Z</cp:lastPrinted>
  <dcterms:created xsi:type="dcterms:W3CDTF">2009-05-06T14:41:49Z</dcterms:created>
  <dcterms:modified xsi:type="dcterms:W3CDTF">2013-01-16T16:51:35Z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