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0" windowWidth="13560" windowHeight="744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<sst xmlns="http://schemas.openxmlformats.org/spreadsheetml/2006/main" count="837" uniqueCount="598">
  <si>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</si>
  <si>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</si>
  <si>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</si>
  <si>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</si>
  <si>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</si>
  <si>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</si>
  <si>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</si>
  <si>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</si>
  <si>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</si>
  <si>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</si>
  <si>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</si>
  <si>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</si>
  <si>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</si>
  <si>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</si>
  <si>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</si>
  <si>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</si>
  <si>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</si>
  <si>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</si>
  <si>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</si>
  <si>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</si>
  <si>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</si>
  <si>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</si>
  <si>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</si>
  <si>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</si>
  <si>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</si>
  <si>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</si>
  <si>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</si>
  <si>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</si>
  <si>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</si>
  <si>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</si>
  <si>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</si>
  <si>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</si>
  <si>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</si>
  <si>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</si>
  <si>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</si>
  <si>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</si>
  <si>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</si>
  <si>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</si>
  <si>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</si>
  <si>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</si>
  <si>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</si>
  <si>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</si>
  <si>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</si>
  <si>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</si>
  <si>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</si>
  <si>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</si>
  <si>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</si>
  <si>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</si>
  <si>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</si>
  <si>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</si>
  <si>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</si>
  <si>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</si>
  <si>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</si>
  <si>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</si>
  <si>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</si>
  <si>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</si>
  <si>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</si>
  <si>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</si>
  <si>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</si>
  <si>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</si>
  <si>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</si>
  <si>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</si>
  <si>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</si>
  <si>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</si>
  <si>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</si>
  <si>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</si>
  <si>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</si>
  <si>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</si>
  <si>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</si>
  <si>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</si>
  <si>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</si>
  <si>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</si>
  <si>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</si>
  <si>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</si>
  <si>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</si>
  <si>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</si>
  <si>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</si>
  <si>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</si>
  <si>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</si>
  <si>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</si>
  <si>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</si>
  <si>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</si>
  <si>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</si>
  <si>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</si>
  <si>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</si>
  <si>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</si>
  <si>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</si>
  <si>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</si>
  <si>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</si>
  <si>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</si>
  <si>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</si>
  <si>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</si>
  <si>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</si>
  <si>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</si>
  <si>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</si>
  <si>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</si>
  <si>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</si>
  <si>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</si>
  <si>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</si>
  <si>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</si>
  <si>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</si>
  <si>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</si>
  <si>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</si>
  <si>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</si>
  <si>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</si>
  <si>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</si>
  <si>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</si>
  <si>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</si>
  <si>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</si>
  <si>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</si>
  <si>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</si>
  <si>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</si>
  <si>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</si>
  <si>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</si>
  <si>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</si>
  <si>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</si>
  <si>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</si>
  <si>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</si>
  <si>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</si>
  <si>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</si>
  <si>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</si>
  <si>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</si>
  <si>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</si>
  <si>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</si>
  <si>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</si>
  <si>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</si>
  <si>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</si>
  <si>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</si>
  <si>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</si>
  <si>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</si>
  <si>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</si>
  <si>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</si>
  <si>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</si>
  <si>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</si>
  <si>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</si>
  <si>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</si>
  <si>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</si>
  <si>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</si>
  <si>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</si>
  <si>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</si>
  <si>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</si>
  <si>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</si>
  <si>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</si>
  <si>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</si>
  <si>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</si>
  <si>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</si>
  <si>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</si>
  <si>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</si>
  <si>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</si>
  <si>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</si>
  <si>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</si>
  <si>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</si>
  <si>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</si>
  <si>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</si>
  <si>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</si>
  <si>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</si>
  <si>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</si>
  <si>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</si>
  <si>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</si>
  <si>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</si>
  <si>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</si>
  <si>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</si>
  <si>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</si>
  <si>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</si>
  <si>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</si>
  <si>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</si>
  <si>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</si>
  <si>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</si>
  <si>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</si>
  <si>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</si>
  <si>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</si>
  <si>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</si>
  <si>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</si>
  <si>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</si>
  <si>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</si>
  <si>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</si>
  <si>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</si>
  <si>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</si>
  <si>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</si>
  <si>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</si>
  <si>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</si>
  <si>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</si>
  <si>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</si>
  <si>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</si>
  <si>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</si>
  <si>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</si>
  <si>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</si>
  <si>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</si>
  <si>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</si>
  <si>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</si>
  <si>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</si>
  <si>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</si>
  <si>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</si>
  <si>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</si>
  <si>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</si>
  <si>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</si>
  <si>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</si>
  <si>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</si>
  <si>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</si>
  <si>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</si>
  <si>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</si>
  <si>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</si>
  <si>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</si>
  <si>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</si>
  <si>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</si>
  <si>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</si>
  <si>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</si>
  <si>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</si>
  <si>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</si>
  <si>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</si>
  <si>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</si>
  <si>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</si>
  <si>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</si>
  <si>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</si>
  <si>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</si>
  <si>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</si>
  <si>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</si>
  <si>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</si>
  <si>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</si>
  <si>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</si>
  <si>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</si>
  <si>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</si>
  <si>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</si>
  <si>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</si>
  <si>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</si>
  <si>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</si>
  <si>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</si>
  <si>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</si>
  <si>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</si>
  <si>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</si>
  <si>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</si>
  <si>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</si>
  <si>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</si>
  <si>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</si>
  <si>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</si>
  <si>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</si>
  <si>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</si>
  <si>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</si>
  <si>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</si>
  <si>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</si>
  <si>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</si>
  <si>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</si>
  <si>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</si>
  <si>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</si>
  <si>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</si>
  <si>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</si>
  <si>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</si>
  <si>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</si>
  <si>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</si>
  <si>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</si>
  <si>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</si>
  <si>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</si>
  <si>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</si>
  <si>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</si>
  <si>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</si>
  <si>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</si>
  <si>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</si>
  <si>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</si>
  <si>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</si>
  <si>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</si>
  <si>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</si>
  <si>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</si>
  <si>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</si>
  <si>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</si>
  <si>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</si>
  <si>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</si>
  <si>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</si>
  <si>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</si>
  <si>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</si>
  <si>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</si>
  <si>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</si>
  <si>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</si>
  <si>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</si>
  <si>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</si>
  <si>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</si>
  <si>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</si>
  <si>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</si>
  <si>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</si>
  <si>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</si>
  <si>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</si>
  <si>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</si>
  <si>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</si>
  <si>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</si>
  <si>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</si>
  <si>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</si>
  <si>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</si>
  <si>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</si>
  <si>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</si>
  <si>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</si>
  <si>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</si>
  <si>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</si>
  <si>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</si>
  <si>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</si>
  <si>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</si>
  <si>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</si>
  <si>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</si>
  <si>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</si>
  <si>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</si>
  <si>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</si>
  <si>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</si>
  <si>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</si>
  <si>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</si>
  <si>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</si>
  <si>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</si>
  <si>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</si>
  <si>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</si>
  <si>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</si>
  <si>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</si>
  <si>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</si>
  <si>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</si>
  <si>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</si>
  <si>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</si>
  <si>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</si>
  <si>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</si>
  <si>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</si>
  <si>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</si>
  <si>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</si>
  <si>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</si>
  <si>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</si>
  <si>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</si>
  <si>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</si>
  <si>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</si>
  <si>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</si>
  <si>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</si>
  <si>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</si>
  <si>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</si>
  <si>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</si>
  <si>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</si>
  <si>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</si>
  <si>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</si>
  <si>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</si>
  <si>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</si>
  <si>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</si>
  <si>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</si>
  <si>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</si>
  <si>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</si>
  <si>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</si>
  <si>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</si>
  <si>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</si>
  <si>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</si>
  <si>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</si>
  <si>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</si>
  <si>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</si>
  <si>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</si>
  <si>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</si>
  <si>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</si>
  <si>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</si>
  <si>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</si>
  <si>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</si>
  <si>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</si>
  <si>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</si>
  <si>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</si>
  <si>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</si>
  <si>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</si>
  <si>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</si>
  <si>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</si>
  <si>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</si>
  <si>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</si>
  <si>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</si>
  <si>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</si>
  <si>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</si>
  <si>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</si>
  <si>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</si>
  <si>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</si>
  <si>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</si>
  <si>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</si>
  <si>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</si>
  <si>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</si>
  <si>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</si>
  <si>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</si>
  <si>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</si>
  <si>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</si>
  <si>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</si>
  <si>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</si>
  <si>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</si>
  <si>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</si>
  <si>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</si>
  <si>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</si>
  <si>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</si>
  <si>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</si>
  <si>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</si>
  <si>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</si>
  <si>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</si>
  <si>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</si>
  <si>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</si>
  <si>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</si>
  <si>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</si>
  <si>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</si>
  <si>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</si>
  <si>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</si>
  <si>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</si>
  <si>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</si>
  <si>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</si>
  <si>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</si>
  <si>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</si>
  <si>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</si>
  <si>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</si>
  <si>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</si>
  <si>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</si>
  <si>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</si>
  <si>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</si>
  <si>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</si>
  <si>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</si>
  <si>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</si>
  <si>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</si>
  <si>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</si>
  <si>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</si>
  <si>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</si>
  <si>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</si>
  <si>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</si>
  <si>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</si>
  <si>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</si>
  <si>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</si>
  <si>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</si>
  <si>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</si>
  <si>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</si>
  <si>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</si>
  <si>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</si>
  <si>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</si>
  <si>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</si>
  <si>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</si>
  <si>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</si>
  <si>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</si>
  <si>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</si>
  <si>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</si>
  <si>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</si>
  <si>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</si>
  <si>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</si>
  <si>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</si>
  <si>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</si>
  <si>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</si>
  <si>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</si>
  <si>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</si>
  <si>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</si>
  <si>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</si>
  <si>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</si>
  <si>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</si>
  <si>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</si>
  <si>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</si>
  <si>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</si>
  <si>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</si>
  <si>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</si>
  <si>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</si>
  <si>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</si>
  <si>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</si>
  <si>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</si>
  <si>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</si>
  <si>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</si>
  <si>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</si>
  <si>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</si>
  <si>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</si>
  <si>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</si>
  <si>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</si>
  <si>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</si>
  <si>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</si>
  <si>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</si>
  <si>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</si>
  <si>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</si>
  <si>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</si>
  <si>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</si>
  <si>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</si>
  <si>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</si>
  <si>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</si>
  <si>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</si>
  <si>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</si>
  <si>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</si>
  <si>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</si>
  <si>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</si>
  <si>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</si>
  <si>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</si>
  <si>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</si>
  <si>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</si>
  <si>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</si>
  <si>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</si>
  <si>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</si>
  <si>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</si>
  <si>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</si>
  <si>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</si>
  <si>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</si>
  <si>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</si>
  <si>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</si>
  <si>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</si>
  <si>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</si>
  <si>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</si>
  <si>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</si>
  <si>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</si>
  <si>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</si>
  <si>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</si>
  <si>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</si>
  <si>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</si>
  <si>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</si>
  <si>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</si>
  <si>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</si>
  <si>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</si>
  <si>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</si>
  <si>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</si>
  <si>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</si>
  <si>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</si>
  <si>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</si>
  <si>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</si>
  <si>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</si>
  <si>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</si>
  <si>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</si>
  <si>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</si>
  <si>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</si>
  <si>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</si>
  <si>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</si>
  <si>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</si>
  <si>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</si>
  <si>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</si>
  <si>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</si>
  <si>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</si>
  <si>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</si>
  <si>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</si>
  <si>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</si>
  <si>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</si>
  <si>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</si>
  <si>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</si>
  <si>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</si>
  <si>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</si>
  <si>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</si>
  <si>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</si>
  <si>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</si>
  <si>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</si>
  <si>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</si>
  <si>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</si>
  <si>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</si>
  <si>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</si>
  <si>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</si>
  <si>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</si>
  <si>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</si>
  <si>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</si>
  <si>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</si>
  <si>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</si>
  <si>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</si>
  <si>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</si>
  <si>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</si>
  <si>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</si>
  <si>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</si>
  <si>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</si>
  <si>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</si>
  <si>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</si>
  <si>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</si>
  <si>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</si>
  <si>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</si>
  <si>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</si>
  <si>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</si>
  <si>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</si>
  <si>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</si>
  <si>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</si>
  <si>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</si>
  <si>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</si>
  <si>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</si>
  <si>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</si>
  <si>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</si>
  <si>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</si>
  <si>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</si>
  <si>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</si>
  <si>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</si>
  <si>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</si>
  <si>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</si>
  <si>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</si>
  <si>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</si>
  <si>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</si>
  <si>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</si>
  <si>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</si>
  <si>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</si>
  <si>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</si>
  <si>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</si>
  <si>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</si>
  <si>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</si>
  <si>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</si>
  <si>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</si>
  <si>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</si>
  <si>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</si>
  <si>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NESTLE  </t>
  </si>
  <si>
    <t>Entrega inmediata</t>
  </si>
  <si>
    <t>IMPORTPER</t>
  </si>
  <si>
    <t>Marco Pinto</t>
  </si>
  <si>
    <t>WINPACK</t>
  </si>
  <si>
    <t>11111111-1</t>
  </si>
  <si>
    <t>Sadid Quinteros</t>
  </si>
  <si>
    <t>taylor</t>
  </si>
  <si>
    <t>CODO P/TUBO 6 MMX1/8 MACHO GAS</t>
  </si>
  <si>
    <t xml:space="preserve">UNION DOBLE TUBO TUBO D6MM </t>
  </si>
  <si>
    <t xml:space="preserve">UNION DOBLE TUBO TUBO D8MM </t>
  </si>
  <si>
    <t xml:space="preserve">UNION DOBLE TUBO TUBO D10MM </t>
  </si>
  <si>
    <t xml:space="preserve">UNION DOBLE REDUCCION  D6-D4 </t>
  </si>
  <si>
    <t>UNION DOBLE REDUCCION  D8-D6</t>
  </si>
  <si>
    <t>UNION DOBLE REDUCCION  D10-D8</t>
  </si>
  <si>
    <t>CONECTOR RECTO 6 MM X1/8 MACHO GAS</t>
  </si>
  <si>
    <t xml:space="preserve">CONECTOR RECTO M5-4 R.PAR.GAS </t>
  </si>
  <si>
    <t xml:space="preserve">CONECT RECTO M5-6 R.PAR.GAS </t>
  </si>
  <si>
    <t xml:space="preserve">CONECTOR RECTO 1/2D.12 R.PAR.G </t>
  </si>
  <si>
    <t>CODO M5-4</t>
  </si>
  <si>
    <t xml:space="preserve">CODO M5-6 </t>
  </si>
  <si>
    <t>DANUS</t>
  </si>
  <si>
    <t xml:space="preserve">REGULADOR ANGULAR DIAM.6 X 1/8"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</si>
</sst>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Q26" sqref="Q2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1032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580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WINPACK</v>
      </c>
      <c r="E6" s="43" t="s">
        <v>7</v>
      </c>
      <c r="F6" s="115">
        <f>VLOOKUP(D4,CLIENTES,5,FALSE)</f>
        <v>0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Sadid Quinteros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41544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577</v>
      </c>
      <c r="M10" s="25" t="s">
        <v>582</v>
      </c>
      <c r="N10" s="25" t="s">
        <v>596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583</v>
      </c>
      <c r="D11" s="109"/>
      <c r="E11" s="110"/>
      <c r="F11" s="58">
        <v>20</v>
      </c>
      <c r="G11" s="59" t="s">
        <v>23</v>
      </c>
      <c r="H11" s="93">
        <f>VLOOKUP(B11,COTIZADO,8,FALSE)</f>
        <v>936</v>
      </c>
      <c r="I11" s="94">
        <v>0</v>
      </c>
      <c r="J11" s="95">
        <f aca="true" t="shared" si="0" ref="J11:J28">F11*H11*(1-I11/100)</f>
        <v>18720</v>
      </c>
      <c r="K11" s="28">
        <v>1</v>
      </c>
      <c r="L11" s="29">
        <v>560</v>
      </c>
      <c r="M11" s="29">
        <f>780*(1-0.2)</f>
        <v>624</v>
      </c>
      <c r="N11" s="29"/>
      <c r="O11" s="29"/>
      <c r="P11" s="30">
        <v>1.5</v>
      </c>
      <c r="Q11" s="31">
        <f>+M11</f>
        <v>624</v>
      </c>
      <c r="R11" s="35">
        <f>Q11*P11</f>
        <v>936</v>
      </c>
    </row>
    <row r="12" spans="2:18" ht="15">
      <c r="B12" s="60">
        <v>2</v>
      </c>
      <c r="C12" s="61" t="s">
        <v>590</v>
      </c>
      <c r="D12" s="62"/>
      <c r="E12" s="63"/>
      <c r="F12" s="64">
        <v>20</v>
      </c>
      <c r="G12" s="65" t="s">
        <v>23</v>
      </c>
      <c r="H12" s="96">
        <f aca="true" t="shared" si="1" ref="H12:H28">VLOOKUP(B12,COTIZADO,8,FALSE)</f>
        <v>720</v>
      </c>
      <c r="I12" s="97">
        <v>0</v>
      </c>
      <c r="J12" s="98">
        <f t="shared" si="0"/>
        <v>14400</v>
      </c>
      <c r="K12" s="28">
        <v>2</v>
      </c>
      <c r="L12" s="29">
        <v>430</v>
      </c>
      <c r="M12" s="29">
        <f>600*(1-0.2)</f>
        <v>480</v>
      </c>
      <c r="N12" s="29"/>
      <c r="O12" s="29"/>
      <c r="P12" s="30">
        <v>1.5</v>
      </c>
      <c r="Q12" s="31">
        <f aca="true" t="shared" si="2" ref="Q12:Q24">+M12</f>
        <v>480</v>
      </c>
      <c r="R12" s="35">
        <f aca="true" t="shared" si="3" ref="R12:R28">Q12*P12</f>
        <v>720</v>
      </c>
    </row>
    <row r="13" spans="2:18" ht="15">
      <c r="B13" s="60">
        <v>3</v>
      </c>
      <c r="C13" s="61" t="s">
        <v>597</v>
      </c>
      <c r="D13" s="62"/>
      <c r="E13" s="63"/>
      <c r="F13" s="64">
        <v>20</v>
      </c>
      <c r="G13" s="65" t="s">
        <v>23</v>
      </c>
      <c r="H13" s="96">
        <f t="shared" si="1"/>
        <v>4860</v>
      </c>
      <c r="I13" s="97">
        <v>0</v>
      </c>
      <c r="J13" s="98">
        <f t="shared" si="0"/>
        <v>97200</v>
      </c>
      <c r="K13" s="28">
        <v>3</v>
      </c>
      <c r="L13" s="29"/>
      <c r="M13" s="29">
        <f>4050*(1-0.2)</f>
        <v>3240</v>
      </c>
      <c r="N13" s="29"/>
      <c r="O13" s="29"/>
      <c r="P13" s="30">
        <v>1.5</v>
      </c>
      <c r="Q13" s="31">
        <f t="shared" si="2"/>
        <v>3240</v>
      </c>
      <c r="R13" s="35">
        <f t="shared" si="3"/>
        <v>4860</v>
      </c>
    </row>
    <row r="14" spans="2:18" ht="15">
      <c r="B14" s="60">
        <v>4</v>
      </c>
      <c r="C14" s="61" t="s">
        <v>584</v>
      </c>
      <c r="D14" s="62"/>
      <c r="E14" s="63"/>
      <c r="F14" s="64">
        <v>20</v>
      </c>
      <c r="G14" s="65" t="s">
        <v>23</v>
      </c>
      <c r="H14" s="96">
        <f t="shared" si="1"/>
        <v>1032</v>
      </c>
      <c r="I14" s="97">
        <v>0</v>
      </c>
      <c r="J14" s="98">
        <f t="shared" si="0"/>
        <v>20640</v>
      </c>
      <c r="K14" s="28">
        <v>4</v>
      </c>
      <c r="L14" s="29">
        <v>290</v>
      </c>
      <c r="M14" s="29">
        <f>860*(1-0.2)</f>
        <v>688</v>
      </c>
      <c r="N14" s="29"/>
      <c r="O14" s="29"/>
      <c r="P14" s="30">
        <v>1.5</v>
      </c>
      <c r="Q14" s="31">
        <f t="shared" si="2"/>
        <v>688</v>
      </c>
      <c r="R14" s="35">
        <f t="shared" si="3"/>
        <v>1032</v>
      </c>
    </row>
    <row r="15" spans="2:18" ht="15">
      <c r="B15" s="60">
        <v>5</v>
      </c>
      <c r="C15" s="61" t="s">
        <v>585</v>
      </c>
      <c r="D15" s="62"/>
      <c r="E15" s="63"/>
      <c r="F15" s="64">
        <v>20</v>
      </c>
      <c r="G15" s="65" t="s">
        <v>23</v>
      </c>
      <c r="H15" s="96">
        <f t="shared" si="1"/>
        <v>1152</v>
      </c>
      <c r="I15" s="97">
        <v>0</v>
      </c>
      <c r="J15" s="98">
        <f t="shared" si="0"/>
        <v>23040</v>
      </c>
      <c r="K15" s="28">
        <v>5</v>
      </c>
      <c r="L15" s="29">
        <v>324</v>
      </c>
      <c r="M15" s="29">
        <f>960*(1-0.2)</f>
        <v>768</v>
      </c>
      <c r="N15" s="29"/>
      <c r="O15" s="29"/>
      <c r="P15" s="30">
        <v>1.5</v>
      </c>
      <c r="Q15" s="31">
        <f t="shared" si="2"/>
        <v>768</v>
      </c>
      <c r="R15" s="35">
        <f t="shared" si="3"/>
        <v>1152</v>
      </c>
    </row>
    <row r="16" spans="2:18" ht="15">
      <c r="B16" s="60">
        <v>6</v>
      </c>
      <c r="C16" s="61" t="s">
        <v>586</v>
      </c>
      <c r="D16" s="62"/>
      <c r="E16" s="63"/>
      <c r="F16" s="64">
        <v>20</v>
      </c>
      <c r="G16" s="65" t="s">
        <v>23</v>
      </c>
      <c r="H16" s="96">
        <f t="shared" si="1"/>
        <v>1392</v>
      </c>
      <c r="I16" s="97">
        <v>0</v>
      </c>
      <c r="J16" s="98">
        <f t="shared" si="0"/>
        <v>27840</v>
      </c>
      <c r="K16" s="28">
        <v>6</v>
      </c>
      <c r="L16" s="29">
        <v>492</v>
      </c>
      <c r="M16" s="29">
        <f>1160*(1-0.2)</f>
        <v>928</v>
      </c>
      <c r="N16" s="29"/>
      <c r="O16" s="29"/>
      <c r="P16" s="30">
        <v>1.5</v>
      </c>
      <c r="Q16" s="31">
        <f t="shared" si="2"/>
        <v>928</v>
      </c>
      <c r="R16" s="35">
        <f t="shared" si="3"/>
        <v>1392</v>
      </c>
    </row>
    <row r="17" spans="2:18" ht="15">
      <c r="B17" s="60">
        <v>7</v>
      </c>
      <c r="C17" s="61" t="s">
        <v>587</v>
      </c>
      <c r="D17" s="62"/>
      <c r="E17" s="63"/>
      <c r="F17" s="64">
        <v>20</v>
      </c>
      <c r="G17" s="65" t="s">
        <v>23</v>
      </c>
      <c r="H17" s="96">
        <f t="shared" si="1"/>
        <v>1002</v>
      </c>
      <c r="I17" s="97">
        <v>0</v>
      </c>
      <c r="J17" s="98">
        <f t="shared" si="0"/>
        <v>20040</v>
      </c>
      <c r="K17" s="28">
        <v>7</v>
      </c>
      <c r="L17" s="29">
        <v>790</v>
      </c>
      <c r="M17" s="29">
        <f>835*(1-0.2)</f>
        <v>668</v>
      </c>
      <c r="N17" s="29"/>
      <c r="O17" s="29"/>
      <c r="P17" s="30">
        <v>1.5</v>
      </c>
      <c r="Q17" s="31">
        <f t="shared" si="2"/>
        <v>668</v>
      </c>
      <c r="R17" s="35">
        <f t="shared" si="3"/>
        <v>1002</v>
      </c>
    </row>
    <row r="18" spans="2:18" ht="15">
      <c r="B18" s="60">
        <v>8</v>
      </c>
      <c r="C18" s="61" t="s">
        <v>588</v>
      </c>
      <c r="D18" s="62"/>
      <c r="E18" s="63"/>
      <c r="F18" s="64">
        <v>20</v>
      </c>
      <c r="G18" s="65" t="s">
        <v>23</v>
      </c>
      <c r="H18" s="96">
        <f t="shared" si="1"/>
        <v>1176</v>
      </c>
      <c r="I18" s="97">
        <v>0</v>
      </c>
      <c r="J18" s="98">
        <f t="shared" si="0"/>
        <v>23520</v>
      </c>
      <c r="K18" s="28">
        <v>8</v>
      </c>
      <c r="L18" s="29">
        <v>790</v>
      </c>
      <c r="M18" s="29">
        <f>980*(1-0.2)</f>
        <v>784</v>
      </c>
      <c r="N18" s="29"/>
      <c r="O18" s="29"/>
      <c r="P18" s="30">
        <v>1.5</v>
      </c>
      <c r="Q18" s="31">
        <f t="shared" si="2"/>
        <v>784</v>
      </c>
      <c r="R18" s="35">
        <f t="shared" si="3"/>
        <v>1176</v>
      </c>
    </row>
    <row r="19" spans="2:18" ht="15">
      <c r="B19" s="60">
        <v>9</v>
      </c>
      <c r="C19" s="61" t="s">
        <v>589</v>
      </c>
      <c r="D19" s="62"/>
      <c r="E19" s="63"/>
      <c r="F19" s="64">
        <v>20</v>
      </c>
      <c r="G19" s="65" t="s">
        <v>23</v>
      </c>
      <c r="H19" s="96">
        <f t="shared" si="1"/>
        <v>1320</v>
      </c>
      <c r="I19" s="97">
        <v>0</v>
      </c>
      <c r="J19" s="98">
        <f t="shared" si="0"/>
        <v>26400</v>
      </c>
      <c r="K19" s="28">
        <v>9</v>
      </c>
      <c r="L19" s="29">
        <v>894</v>
      </c>
      <c r="M19" s="29">
        <f>1100*(1-0.2)</f>
        <v>880</v>
      </c>
      <c r="N19" s="29"/>
      <c r="O19" s="29"/>
      <c r="P19" s="30">
        <v>1.5</v>
      </c>
      <c r="Q19" s="31">
        <f t="shared" si="2"/>
        <v>880</v>
      </c>
      <c r="R19" s="35">
        <f t="shared" si="3"/>
        <v>1320</v>
      </c>
    </row>
    <row r="20" spans="2:18" ht="15">
      <c r="B20" s="60">
        <v>10</v>
      </c>
      <c r="C20" s="61" t="s">
        <v>591</v>
      </c>
      <c r="D20" s="62"/>
      <c r="E20" s="63"/>
      <c r="F20" s="64">
        <v>20</v>
      </c>
      <c r="G20" s="65" t="s">
        <v>23</v>
      </c>
      <c r="H20" s="96">
        <f t="shared" si="1"/>
        <v>915.2</v>
      </c>
      <c r="I20" s="97">
        <v>0</v>
      </c>
      <c r="J20" s="98">
        <f t="shared" si="0"/>
        <v>18304</v>
      </c>
      <c r="K20" s="28">
        <v>10</v>
      </c>
      <c r="L20" s="29"/>
      <c r="M20" s="29">
        <f>715*(1-0.2)</f>
        <v>572</v>
      </c>
      <c r="N20" s="29"/>
      <c r="O20" s="29"/>
      <c r="P20" s="30">
        <v>1.6</v>
      </c>
      <c r="Q20" s="31">
        <f t="shared" si="2"/>
        <v>572</v>
      </c>
      <c r="R20" s="35">
        <f t="shared" si="3"/>
        <v>915.2</v>
      </c>
    </row>
    <row r="21" spans="2:18" ht="15">
      <c r="B21" s="60">
        <v>11</v>
      </c>
      <c r="C21" s="61" t="s">
        <v>592</v>
      </c>
      <c r="D21" s="62"/>
      <c r="E21" s="63"/>
      <c r="F21" s="64">
        <v>20</v>
      </c>
      <c r="G21" s="65" t="s">
        <v>23</v>
      </c>
      <c r="H21" s="96">
        <f t="shared" si="1"/>
        <v>720</v>
      </c>
      <c r="I21" s="97">
        <v>0</v>
      </c>
      <c r="J21" s="98">
        <f t="shared" si="0"/>
        <v>14400</v>
      </c>
      <c r="K21" s="28">
        <v>11</v>
      </c>
      <c r="L21" s="29"/>
      <c r="M21" s="29">
        <f>600*(1-0.2)</f>
        <v>480</v>
      </c>
      <c r="N21" s="29"/>
      <c r="O21" s="29"/>
      <c r="P21" s="30">
        <v>1.5</v>
      </c>
      <c r="Q21" s="31">
        <f t="shared" si="2"/>
        <v>480</v>
      </c>
      <c r="R21" s="35">
        <f t="shared" si="3"/>
        <v>720</v>
      </c>
    </row>
    <row r="22" spans="2:18" ht="15">
      <c r="B22" s="60">
        <v>12</v>
      </c>
      <c r="C22" s="61" t="s">
        <v>593</v>
      </c>
      <c r="D22" s="62"/>
      <c r="E22" s="63"/>
      <c r="F22" s="64">
        <v>20</v>
      </c>
      <c r="G22" s="65" t="s">
        <v>23</v>
      </c>
      <c r="H22" s="96">
        <f t="shared" si="1"/>
        <v>1860</v>
      </c>
      <c r="I22" s="97">
        <v>0</v>
      </c>
      <c r="J22" s="98">
        <f t="shared" si="0"/>
        <v>37200</v>
      </c>
      <c r="K22" s="28">
        <v>12</v>
      </c>
      <c r="L22" s="29">
        <v>930</v>
      </c>
      <c r="M22" s="29">
        <f>1550*(1-0.2)</f>
        <v>1240</v>
      </c>
      <c r="N22" s="29"/>
      <c r="O22" s="29"/>
      <c r="P22" s="30">
        <v>1.5</v>
      </c>
      <c r="Q22" s="31">
        <f t="shared" si="2"/>
        <v>1240</v>
      </c>
      <c r="R22" s="35">
        <f t="shared" si="3"/>
        <v>1860</v>
      </c>
    </row>
    <row r="23" spans="2:18" ht="15">
      <c r="B23" s="60">
        <v>13</v>
      </c>
      <c r="C23" s="61" t="s">
        <v>594</v>
      </c>
      <c r="D23" s="62"/>
      <c r="E23" s="63"/>
      <c r="F23" s="64">
        <v>20</v>
      </c>
      <c r="G23" s="65" t="s">
        <v>23</v>
      </c>
      <c r="H23" s="96">
        <f t="shared" si="1"/>
        <v>936</v>
      </c>
      <c r="I23" s="97">
        <v>0</v>
      </c>
      <c r="J23" s="98">
        <f t="shared" si="0"/>
        <v>18720</v>
      </c>
      <c r="K23" s="28">
        <v>13</v>
      </c>
      <c r="L23" s="29"/>
      <c r="M23" s="29">
        <f>780*(1-0.2)</f>
        <v>624</v>
      </c>
      <c r="N23" s="29"/>
      <c r="O23" s="29"/>
      <c r="P23" s="30">
        <v>1.5</v>
      </c>
      <c r="Q23" s="31">
        <f t="shared" si="2"/>
        <v>624</v>
      </c>
      <c r="R23" s="35">
        <f t="shared" si="3"/>
        <v>936</v>
      </c>
    </row>
    <row r="24" spans="2:18" ht="15">
      <c r="B24" s="60">
        <v>14</v>
      </c>
      <c r="C24" s="61" t="s">
        <v>595</v>
      </c>
      <c r="D24" s="62"/>
      <c r="E24" s="63"/>
      <c r="F24" s="64">
        <v>20</v>
      </c>
      <c r="G24" s="65" t="s">
        <v>23</v>
      </c>
      <c r="H24" s="96">
        <f t="shared" si="1"/>
        <v>936</v>
      </c>
      <c r="I24" s="97">
        <v>0</v>
      </c>
      <c r="J24" s="98">
        <f t="shared" si="0"/>
        <v>18720</v>
      </c>
      <c r="K24" s="28">
        <v>14</v>
      </c>
      <c r="L24" s="29"/>
      <c r="M24" s="29">
        <f>780*(1-0.2)</f>
        <v>624</v>
      </c>
      <c r="N24" s="29"/>
      <c r="O24" s="29"/>
      <c r="P24" s="30">
        <v>1.5</v>
      </c>
      <c r="Q24" s="31">
        <f t="shared" si="2"/>
        <v>624</v>
      </c>
      <c r="R24" s="35">
        <f t="shared" si="3"/>
        <v>936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379144</v>
      </c>
    </row>
    <row r="30" spans="2:10" ht="15">
      <c r="B30" s="76"/>
      <c r="C30" s="77"/>
      <c r="D30" s="78" t="s">
        <v>576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379144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72037.36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451181.36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9" ht="15">
      <c r="A66">
        <v>65</v>
      </c>
      <c r="B66" s="36" t="s">
        <v>356</v>
      </c>
      <c r="C66" t="s">
        <v>575</v>
      </c>
      <c r="G66" t="s">
        <v>33</v>
      </c>
      <c r="I66" t="s">
        <v>578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spans="1:9" ht="15">
      <c r="A107">
        <v>106</v>
      </c>
      <c r="B107" s="36" t="s">
        <v>580</v>
      </c>
      <c r="C107" t="s">
        <v>579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2013-09-27T15:20:05Z</cp:lastPrinted>
  <dcterms:created xsi:type="dcterms:W3CDTF">2013-07-12T05:01:37Z</dcterms:created>
  <dcterms:modified xsi:type="dcterms:W3CDTF">2013-09-27T16:01:43Z</dcterms:modified>
  <cp:category/>
  <cp:version/>
  <cp:contentType/>
  <cp:contentStatus/>
</cp:coreProperties>
</file>