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<sst xmlns="http://schemas.openxmlformats.org/spreadsheetml/2006/main" count="810" uniqueCount="583">
  <si>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</si>
  <si>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</si>
  <si>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</si>
  <si>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</si>
  <si>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</si>
  <si>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</si>
  <si>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</si>
  <si>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</si>
  <si>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</si>
  <si>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</si>
  <si>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</si>
  <si>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</si>
  <si>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</si>
  <si>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</si>
  <si>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</si>
  <si>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</si>
  <si>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</si>
  <si>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</si>
  <si>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</si>
  <si>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</si>
  <si>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</si>
  <si>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</si>
  <si>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</si>
  <si>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</si>
  <si>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</si>
  <si>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</si>
  <si>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</si>
  <si>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</si>
  <si>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</si>
  <si>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</si>
  <si>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</si>
  <si>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</si>
  <si>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</si>
  <si>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</si>
  <si>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</si>
  <si>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</si>
  <si>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</si>
  <si>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</si>
  <si>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</si>
  <si>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</si>
  <si>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</si>
  <si>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</si>
  <si>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</si>
  <si>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</si>
  <si>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</si>
  <si>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</si>
  <si>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</si>
  <si>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</si>
  <si>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</si>
  <si>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</si>
  <si>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</si>
  <si>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</si>
  <si>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</si>
  <si>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</si>
  <si>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</si>
  <si>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</si>
  <si>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</si>
  <si>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</si>
  <si>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</si>
  <si>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</si>
  <si>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</si>
  <si>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</si>
  <si>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</si>
  <si>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</si>
  <si>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</si>
  <si>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</si>
  <si>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</si>
  <si>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</si>
  <si>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</si>
  <si>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</si>
  <si>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</si>
  <si>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</si>
  <si>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</si>
  <si>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</si>
  <si>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</si>
  <si>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</si>
  <si>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</si>
  <si>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</si>
  <si>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</si>
  <si>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</si>
  <si>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</si>
  <si>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</si>
  <si>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</si>
  <si>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</si>
  <si>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</si>
  <si>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</si>
  <si>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</si>
  <si>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</si>
  <si>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</si>
  <si>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</si>
  <si>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</si>
  <si>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</si>
  <si>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</si>
  <si>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</si>
  <si>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</si>
  <si>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</si>
  <si>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</si>
  <si>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</si>
  <si>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</si>
  <si>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</si>
  <si>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</si>
  <si>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</si>
  <si>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</si>
  <si>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</si>
  <si>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</si>
  <si>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</si>
  <si>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</si>
  <si>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</si>
  <si>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</si>
  <si>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</si>
  <si>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</si>
  <si>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</si>
  <si>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</si>
  <si>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</si>
  <si>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</si>
  <si>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</si>
  <si>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</si>
  <si>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</si>
  <si>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</si>
  <si>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</si>
  <si>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</si>
  <si>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</si>
  <si>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</si>
  <si>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</si>
  <si>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</si>
  <si>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</si>
  <si>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</si>
  <si>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</si>
  <si>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</si>
  <si>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</si>
  <si>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</si>
  <si>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</si>
  <si>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</si>
  <si>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</si>
  <si>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</si>
  <si>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</si>
  <si>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</si>
  <si>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</si>
  <si>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</si>
  <si>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</si>
  <si>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</si>
  <si>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</si>
  <si>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</si>
  <si>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</si>
  <si>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</si>
  <si>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</si>
  <si>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</si>
  <si>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</si>
  <si>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</si>
  <si>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</si>
  <si>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</si>
  <si>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</si>
  <si>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</si>
  <si>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</si>
  <si>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</si>
  <si>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</si>
  <si>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</si>
  <si>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</si>
  <si>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</si>
  <si>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</si>
  <si>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</si>
  <si>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</si>
  <si>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</si>
  <si>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</si>
  <si>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</si>
  <si>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</si>
  <si>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</si>
  <si>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</si>
  <si>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</si>
  <si>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</si>
  <si>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</si>
  <si>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</si>
  <si>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</si>
  <si>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</si>
  <si>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</si>
  <si>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</si>
  <si>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</si>
  <si>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</si>
  <si>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</si>
  <si>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</si>
  <si>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</si>
  <si>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</si>
  <si>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</si>
  <si>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</si>
  <si>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</si>
  <si>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</si>
  <si>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</si>
  <si>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</si>
  <si>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</si>
  <si>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</si>
  <si>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</si>
  <si>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</si>
  <si>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</si>
  <si>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</si>
  <si>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</si>
  <si>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</si>
  <si>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</si>
  <si>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</si>
  <si>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</si>
  <si>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</si>
  <si>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</si>
  <si>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</si>
  <si>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</si>
  <si>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</si>
  <si>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</si>
  <si>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</si>
  <si>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</si>
  <si>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</si>
  <si>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</si>
  <si>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</si>
  <si>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</si>
  <si>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</si>
  <si>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</si>
  <si>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</si>
  <si>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</si>
  <si>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</si>
  <si>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</si>
  <si>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</si>
  <si>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</si>
  <si>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</si>
  <si>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</si>
  <si>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</si>
  <si>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</si>
  <si>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</si>
  <si>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</si>
  <si>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</si>
  <si>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</si>
  <si>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</si>
  <si>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</si>
  <si>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</si>
  <si>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</si>
  <si>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</si>
  <si>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</si>
  <si>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</si>
  <si>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</si>
  <si>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</si>
  <si>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</si>
  <si>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</si>
  <si>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</si>
  <si>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</si>
  <si>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</si>
  <si>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</si>
  <si>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</si>
  <si>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</si>
  <si>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</si>
  <si>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</si>
  <si>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</si>
  <si>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</si>
  <si>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</si>
  <si>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</si>
  <si>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</si>
  <si>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</si>
  <si>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</si>
  <si>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</si>
  <si>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</si>
  <si>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</si>
  <si>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</si>
  <si>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</si>
  <si>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</si>
  <si>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</si>
  <si>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</si>
  <si>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</si>
  <si>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</si>
  <si>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</si>
  <si>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</si>
  <si>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</si>
  <si>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</si>
  <si>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</si>
  <si>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</si>
  <si>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</si>
  <si>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</si>
  <si>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</si>
  <si>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</si>
  <si>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</si>
  <si>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</si>
  <si>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</si>
  <si>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</si>
  <si>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</si>
  <si>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</si>
  <si>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</si>
  <si>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</si>
  <si>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</si>
  <si>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</si>
  <si>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</si>
  <si>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</si>
  <si>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</si>
  <si>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</si>
  <si>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</si>
  <si>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</si>
  <si>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</si>
  <si>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</si>
  <si>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</si>
  <si>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</si>
  <si>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</si>
  <si>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</si>
  <si>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</si>
  <si>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</si>
  <si>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</si>
  <si>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</si>
  <si>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</si>
  <si>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</si>
  <si>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</si>
  <si>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</si>
  <si>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</si>
  <si>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</si>
  <si>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</si>
  <si>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</si>
  <si>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</si>
  <si>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</si>
  <si>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</si>
  <si>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</si>
  <si>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</si>
  <si>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</si>
  <si>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</si>
  <si>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</si>
  <si>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</si>
  <si>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</si>
  <si>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</si>
  <si>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</si>
  <si>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</si>
  <si>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</si>
  <si>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</si>
  <si>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</si>
  <si>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</si>
  <si>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</si>
  <si>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</si>
  <si>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</si>
  <si>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</si>
  <si>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</si>
  <si>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</si>
  <si>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</si>
  <si>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</si>
  <si>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</si>
  <si>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</si>
  <si>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</si>
  <si>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</si>
  <si>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</si>
  <si>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</si>
  <si>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</si>
  <si>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</si>
  <si>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</si>
  <si>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</si>
  <si>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</si>
  <si>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</si>
  <si>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</si>
  <si>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</si>
  <si>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</si>
  <si>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</si>
  <si>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</si>
  <si>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</si>
  <si>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</si>
  <si>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</si>
  <si>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</si>
  <si>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</si>
  <si>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</si>
  <si>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</si>
  <si>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 xml:space="preserve"> Vic. Mackenna 4230</t>
  </si>
  <si>
    <t>90.703.000-8</t>
  </si>
  <si>
    <t>2-550 6425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</si>
  <si>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</si>
  <si>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</si>
  <si>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</si>
  <si>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</si>
  <si>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</si>
  <si>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</si>
  <si>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</si>
  <si>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</si>
  <si>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</si>
  <si>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</si>
  <si>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</si>
  <si>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</si>
  <si>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</si>
  <si>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</si>
  <si>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</si>
  <si>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</si>
  <si>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</si>
  <si>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</si>
  <si>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</si>
  <si>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</si>
  <si>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</si>
  <si>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</si>
  <si>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</si>
  <si>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</si>
  <si>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</si>
  <si>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</si>
  <si>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</si>
  <si>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</si>
  <si>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</si>
  <si>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</si>
  <si>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</si>
  <si>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</si>
  <si>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</si>
  <si>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</si>
  <si>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</si>
  <si>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</si>
  <si>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</si>
  <si>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</si>
  <si>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</si>
  <si>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</si>
  <si>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</si>
  <si>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</si>
  <si>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</si>
  <si>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</si>
  <si>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</si>
  <si>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</si>
  <si>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</si>
  <si>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</si>
  <si>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</si>
  <si>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</si>
  <si>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</si>
  <si>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</si>
  <si>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</si>
  <si>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</si>
  <si>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</si>
  <si>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</si>
  <si>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</si>
  <si>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</si>
  <si>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</si>
  <si>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</si>
  <si>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</si>
  <si>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</si>
  <si>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</si>
  <si>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</si>
  <si>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</si>
  <si>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</si>
  <si>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</si>
  <si>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</si>
  <si>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</si>
  <si>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</si>
  <si>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</si>
  <si>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</si>
  <si>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</si>
  <si>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</si>
  <si>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</si>
  <si>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</si>
  <si>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</si>
  <si>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</si>
  <si>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</si>
  <si>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</si>
  <si>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</si>
  <si>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</si>
  <si>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</si>
  <si>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</si>
  <si>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</si>
  <si>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</si>
  <si>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</si>
  <si>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</si>
  <si>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</si>
  <si>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</si>
  <si>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</si>
  <si>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</si>
  <si>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</si>
  <si>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</si>
  <si>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</si>
  <si>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</si>
  <si>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</si>
  <si>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</si>
  <si>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</si>
  <si>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</si>
  <si>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</si>
  <si>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</si>
  <si>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</si>
  <si>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</si>
  <si>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</si>
  <si>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</si>
  <si>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</si>
  <si>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</si>
  <si>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</si>
  <si>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</si>
  <si>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</si>
  <si>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</si>
  <si>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</si>
  <si>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</si>
  <si>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</si>
  <si>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</si>
  <si>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</si>
  <si>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</si>
  <si>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</si>
  <si>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</si>
  <si>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</si>
  <si>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</si>
  <si>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</si>
  <si>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</si>
  <si>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</si>
  <si>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</si>
  <si>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</si>
  <si>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</si>
  <si>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</si>
  <si>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</si>
  <si>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</si>
  <si>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</si>
  <si>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</si>
  <si>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</si>
  <si>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</si>
  <si>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</si>
  <si>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</si>
  <si>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</si>
  <si>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</si>
  <si>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</si>
  <si>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</si>
  <si>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</si>
  <si>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</si>
  <si>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</si>
  <si>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</si>
  <si>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</si>
  <si>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</si>
  <si>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</si>
  <si>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</si>
  <si>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</si>
  <si>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</si>
  <si>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</si>
  <si>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</si>
  <si>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</si>
  <si>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</si>
  <si>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</si>
  <si>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</si>
  <si>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</si>
  <si>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</si>
  <si>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</si>
  <si>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</si>
  <si>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</si>
  <si>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</si>
  <si>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</si>
  <si>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</si>
  <si>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</si>
  <si>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</si>
  <si>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</si>
  <si>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</si>
  <si>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</si>
  <si>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</si>
  <si>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</si>
  <si>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</si>
  <si>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</si>
  <si>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</si>
  <si>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</si>
  <si>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</si>
  <si>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</si>
  <si>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</si>
  <si>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</si>
  <si>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</si>
  <si>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</si>
  <si>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</si>
  <si>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</si>
  <si>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</si>
  <si>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</si>
  <si>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</si>
  <si>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</si>
  <si>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</si>
  <si>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</si>
  <si>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</si>
  <si>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</si>
  <si>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</si>
  <si>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</si>
  <si>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</si>
  <si>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</si>
  <si>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</si>
  <si>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</si>
  <si>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</si>
  <si>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</si>
  <si>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</si>
  <si>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</si>
  <si>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</si>
  <si>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</si>
  <si>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</si>
  <si>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</si>
  <si>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</si>
  <si>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</si>
  <si>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</si>
  <si>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</si>
  <si>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</si>
  <si>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</si>
  <si>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</si>
  <si>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</si>
  <si>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</si>
  <si>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</si>
  <si>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</si>
  <si>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</si>
  <si>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NESTLE  </t>
  </si>
  <si>
    <t>Jaime Palma</t>
  </si>
  <si>
    <t>TUBO TEFLON DE 8 MM</t>
  </si>
  <si>
    <t>TUBO TEFLON DE 6 MM</t>
  </si>
  <si>
    <t>hidro</t>
  </si>
  <si>
    <t>Entrega inmediata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</si>
</sst>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3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2">
        <v>1020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357</v>
      </c>
      <c r="E4" s="38" t="s">
        <v>12</v>
      </c>
      <c r="F4" s="40"/>
      <c r="G4" s="40"/>
      <c r="H4" s="41"/>
      <c r="I4" s="38" t="s">
        <v>9</v>
      </c>
      <c r="J4" s="103" t="str">
        <f>VLOOKUP(D4,CLIENTES,10,FALSE)</f>
        <v>2-550 6425</v>
      </c>
      <c r="K4" s="20"/>
    </row>
    <row r="5" spans="2:11" ht="15">
      <c r="B5" s="42"/>
      <c r="C5" s="43"/>
      <c r="D5" s="44"/>
      <c r="E5" s="113" t="str">
        <f>VLOOKUP(D4,CLIENTES,4,FALSE)</f>
        <v> Vic. Mackenna 4230</v>
      </c>
      <c r="F5" s="113"/>
      <c r="G5" s="113"/>
      <c r="H5" s="113"/>
      <c r="I5" s="113"/>
      <c r="J5" s="114"/>
      <c r="K5" s="20"/>
    </row>
    <row r="6" spans="2:10" ht="17.25" customHeight="1">
      <c r="B6" s="42" t="s">
        <v>27</v>
      </c>
      <c r="C6" s="43"/>
      <c r="D6" s="45" t="str">
        <f>VLOOKUP(D4,CLIENTES,2,FALSE)</f>
        <v>NESTLE  </v>
      </c>
      <c r="E6" s="43" t="s">
        <v>7</v>
      </c>
      <c r="F6" s="115" t="str">
        <f>VLOOKUP(D4,CLIENTES,5,FALSE)</f>
        <v>SAN JOAQUIN</v>
      </c>
      <c r="G6" s="115"/>
      <c r="H6" s="115"/>
      <c r="I6" s="102">
        <f>VLOOKUP(D4,CLIENTES,11,FALSE)</f>
        <v>0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5" t="str">
        <f>VLOOKUP(D4,CLIENTES,6,FALSE)</f>
        <v>STGO</v>
      </c>
      <c r="G7" s="115"/>
      <c r="H7" s="115"/>
      <c r="I7" s="43" t="s">
        <v>26</v>
      </c>
      <c r="J7" s="104" t="str">
        <f>VLOOKUP(D4,CLIENTES,8,FALSE)</f>
        <v>Jaime Palma</v>
      </c>
    </row>
    <row r="8" spans="2:12" ht="15.75" thickBot="1">
      <c r="B8" s="111" t="s">
        <v>28</v>
      </c>
      <c r="C8" s="112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7">
        <f ca="1">TODAY()</f>
        <v>41542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5" t="s">
        <v>24</v>
      </c>
      <c r="D10" s="106"/>
      <c r="E10" s="107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581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8" t="s">
        <v>580</v>
      </c>
      <c r="D11" s="109"/>
      <c r="E11" s="110"/>
      <c r="F11" s="58">
        <v>500</v>
      </c>
      <c r="G11" s="59" t="s">
        <v>23</v>
      </c>
      <c r="H11" s="93">
        <f>VLOOKUP(B11,COTIZADO,8,FALSE)</f>
        <v>4570</v>
      </c>
      <c r="I11" s="94">
        <v>0</v>
      </c>
      <c r="J11" s="95">
        <f aca="true" t="shared" si="0" ref="J11:J28">F11*H11*(1-I11/100)</f>
        <v>2285000</v>
      </c>
      <c r="K11" s="28">
        <v>1</v>
      </c>
      <c r="L11" s="29">
        <v>4570</v>
      </c>
      <c r="M11" s="29"/>
      <c r="N11" s="29"/>
      <c r="O11" s="29"/>
      <c r="P11" s="30">
        <v>1</v>
      </c>
      <c r="Q11" s="31">
        <f>+L11</f>
        <v>4570</v>
      </c>
      <c r="R11" s="35">
        <f>Q11*P11</f>
        <v>4570</v>
      </c>
    </row>
    <row r="12" spans="2:18" ht="15">
      <c r="B12" s="60">
        <v>2</v>
      </c>
      <c r="C12" s="61" t="s">
        <v>579</v>
      </c>
      <c r="D12" s="62"/>
      <c r="E12" s="63"/>
      <c r="F12" s="64">
        <v>100</v>
      </c>
      <c r="G12" s="65" t="s">
        <v>23</v>
      </c>
      <c r="H12" s="96">
        <f aca="true" t="shared" si="1" ref="H12:H28">VLOOKUP(B12,COTIZADO,8,FALSE)</f>
        <v>6130</v>
      </c>
      <c r="I12" s="97">
        <v>0</v>
      </c>
      <c r="J12" s="98">
        <f t="shared" si="0"/>
        <v>613000</v>
      </c>
      <c r="K12" s="28">
        <v>2</v>
      </c>
      <c r="L12" s="29">
        <v>6130</v>
      </c>
      <c r="M12" s="29"/>
      <c r="N12" s="29"/>
      <c r="O12" s="29"/>
      <c r="P12" s="30">
        <v>1</v>
      </c>
      <c r="Q12" s="31">
        <f>+L12</f>
        <v>6130</v>
      </c>
      <c r="R12" s="35">
        <f aca="true" t="shared" si="2" ref="R12:R28">Q12*P12</f>
        <v>6130</v>
      </c>
    </row>
    <row r="13" spans="2:18" ht="15">
      <c r="B13" s="60">
        <v>3</v>
      </c>
      <c r="C13" s="61"/>
      <c r="D13" s="62"/>
      <c r="E13" s="63"/>
      <c r="F13" s="64"/>
      <c r="G13" s="65"/>
      <c r="H13" s="96">
        <f t="shared" si="1"/>
        <v>0</v>
      </c>
      <c r="I13" s="97">
        <v>0</v>
      </c>
      <c r="J13" s="98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60">
        <v>4</v>
      </c>
      <c r="C14" s="61"/>
      <c r="D14" s="62"/>
      <c r="E14" s="63"/>
      <c r="F14" s="64"/>
      <c r="G14" s="65"/>
      <c r="H14" s="96">
        <f t="shared" si="1"/>
        <v>0</v>
      </c>
      <c r="I14" s="97">
        <v>0</v>
      </c>
      <c r="J14" s="98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60">
        <v>5</v>
      </c>
      <c r="C15" s="61"/>
      <c r="D15" s="62"/>
      <c r="E15" s="63"/>
      <c r="F15" s="64"/>
      <c r="G15" s="65"/>
      <c r="H15" s="96">
        <f t="shared" si="1"/>
        <v>0</v>
      </c>
      <c r="I15" s="97">
        <v>0</v>
      </c>
      <c r="J15" s="9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60">
        <v>6</v>
      </c>
      <c r="C16" s="61"/>
      <c r="D16" s="62"/>
      <c r="E16" s="63"/>
      <c r="F16" s="64"/>
      <c r="G16" s="65"/>
      <c r="H16" s="96">
        <f t="shared" si="1"/>
        <v>0</v>
      </c>
      <c r="I16" s="97">
        <v>0</v>
      </c>
      <c r="J16" s="98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60">
        <v>7</v>
      </c>
      <c r="C17" s="61"/>
      <c r="D17" s="62"/>
      <c r="E17" s="63"/>
      <c r="F17" s="64"/>
      <c r="G17" s="65"/>
      <c r="H17" s="96">
        <f t="shared" si="1"/>
        <v>0</v>
      </c>
      <c r="I17" s="97">
        <v>0</v>
      </c>
      <c r="J17" s="9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60">
        <v>8</v>
      </c>
      <c r="C18" s="61"/>
      <c r="D18" s="62"/>
      <c r="E18" s="63"/>
      <c r="F18" s="64"/>
      <c r="G18" s="65"/>
      <c r="H18" s="96">
        <f t="shared" si="1"/>
        <v>0</v>
      </c>
      <c r="I18" s="97">
        <v>0</v>
      </c>
      <c r="J18" s="9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60">
        <v>9</v>
      </c>
      <c r="C19" s="61"/>
      <c r="D19" s="62"/>
      <c r="E19" s="63"/>
      <c r="F19" s="64"/>
      <c r="G19" s="65"/>
      <c r="H19" s="96">
        <f t="shared" si="1"/>
        <v>0</v>
      </c>
      <c r="I19" s="97">
        <v>0</v>
      </c>
      <c r="J19" s="9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60">
        <v>10</v>
      </c>
      <c r="C20" s="61"/>
      <c r="D20" s="62"/>
      <c r="E20" s="63"/>
      <c r="F20" s="64"/>
      <c r="G20" s="65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60">
        <v>11</v>
      </c>
      <c r="C21" s="61"/>
      <c r="D21" s="62"/>
      <c r="E21" s="63"/>
      <c r="F21" s="64"/>
      <c r="G21" s="65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60">
        <v>12</v>
      </c>
      <c r="C22" s="61"/>
      <c r="D22" s="62"/>
      <c r="E22" s="63"/>
      <c r="F22" s="64"/>
      <c r="G22" s="65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60">
        <v>13</v>
      </c>
      <c r="C23" s="61"/>
      <c r="D23" s="62"/>
      <c r="E23" s="63"/>
      <c r="F23" s="64"/>
      <c r="G23" s="65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60">
        <v>14</v>
      </c>
      <c r="C24" s="61"/>
      <c r="D24" s="62"/>
      <c r="E24" s="63"/>
      <c r="F24" s="64"/>
      <c r="G24" s="65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60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60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60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60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2898000</v>
      </c>
    </row>
    <row r="30" spans="2:10" ht="15">
      <c r="B30" s="76"/>
      <c r="C30" s="77"/>
      <c r="D30" s="78" t="s">
        <v>582</v>
      </c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2898000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550620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3448620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7" activePane="bottomLeft" state="frozen"/>
      <selection pane="topLeft" activeCell="B1" sqref="B1"/>
      <selection pane="bottomLeft" activeCell="M66" sqref="M66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1" ht="15">
      <c r="A66">
        <v>65</v>
      </c>
      <c r="B66" s="36" t="s">
        <v>357</v>
      </c>
      <c r="C66" t="s">
        <v>577</v>
      </c>
      <c r="E66" t="s">
        <v>356</v>
      </c>
      <c r="F66" t="s">
        <v>56</v>
      </c>
      <c r="G66" t="s">
        <v>33</v>
      </c>
      <c r="I66" t="s">
        <v>578</v>
      </c>
      <c r="K66" t="s">
        <v>358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2013-08-01T02:33:13Z</cp:lastPrinted>
  <dcterms:created xsi:type="dcterms:W3CDTF">2013-07-12T05:01:37Z</dcterms:created>
  <dcterms:modified xsi:type="dcterms:W3CDTF">2013-09-25T20:42:09Z</dcterms:modified>
  <cp:category/>
  <cp:version/>
  <cp:contentType/>
  <cp:contentStatus/>
</cp:coreProperties>
</file>