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'Formato'!$B$1:$K$55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25" authorId="0">
      <text>
        <r>
          <rPr>
            <b/>
            <sz val="9"/>
            <rFont val="Tahoma"/>
            <family val="2"/>
          </rPr>
          <t>dos estrellas</t>
        </r>
      </text>
    </comment>
  </commentList>
</comments>
</file>

<file path=xl/sharedStrings.xml><?xml version="1.0" encoding="utf-8"?>
<sst xmlns="http://schemas.openxmlformats.org/spreadsheetml/2006/main" count="95" uniqueCount="67">
  <si>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</si>
  <si>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</si>
  <si>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</si>
  <si>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</si>
  <si>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</si>
  <si>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</si>
  <si>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</si>
  <si>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</si>
  <si>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</si>
  <si>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</si>
  <si>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</si>
  <si>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</si>
  <si>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</si>
  <si>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</si>
  <si>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</si>
  <si>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</si>
  <si>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</si>
  <si>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</si>
  <si>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</si>
  <si>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</si>
  <si>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</si>
  <si>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</si>
  <si>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</si>
  <si>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</si>
  <si>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</si>
  <si>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</si>
  <si>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</si>
  <si>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</si>
  <si>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</si>
  <si>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</si>
  <si>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Juan Jilberto</t>
  </si>
  <si>
    <t>N°  700</t>
  </si>
  <si>
    <t>SOLDADURA 6010 DIAM 3/32”</t>
  </si>
  <si>
    <r>
      <t xml:space="preserve">            Fecha Emisión: </t>
    </r>
    <r>
      <rPr>
        <sz val="11"/>
        <rFont val="Arial"/>
        <family val="2"/>
      </rPr>
      <t xml:space="preserve">  01 Julio  2013</t>
    </r>
  </si>
  <si>
    <t>SOLDADURA 6010 DIAM 1/8”</t>
  </si>
  <si>
    <t>kg</t>
  </si>
  <si>
    <t xml:space="preserve">DISCO CORTE METAL DIAM 9” X 1/8” </t>
  </si>
  <si>
    <t xml:space="preserve">PORTA ELECTRODO 300 AMPERES          </t>
  </si>
  <si>
    <t xml:space="preserve">VIDRIOS RECTANGULARES TRANSPARENTES PARA CARETA DE SOLDAR              </t>
  </si>
  <si>
    <t xml:space="preserve">GUANTES CORTOS DE CABRITILLA          </t>
  </si>
  <si>
    <t xml:space="preserve">GUANTES DE SOLDADORES  (PAR)                  </t>
  </si>
  <si>
    <t xml:space="preserve">CARETA DE SOLDAR                        </t>
  </si>
  <si>
    <t>BROCHAS PARA PINTAR DE 2</t>
  </si>
  <si>
    <t xml:space="preserve">HUINCHA DE MEDIR METALICA DE 5 MTS           </t>
  </si>
  <si>
    <t xml:space="preserve">RUEDAS DE CARRETILLAS                   </t>
  </si>
  <si>
    <t xml:space="preserve">DISCO DE CORTE INOX ESPESOR 1MM X 4 ½”                    </t>
  </si>
  <si>
    <t>LIJA PARA FIERRO N°40</t>
  </si>
  <si>
    <t xml:space="preserve">HUINCHA AISLADORA PLASTICA (ROLLO)           </t>
  </si>
  <si>
    <t>TACTIX</t>
  </si>
  <si>
    <t>NALLAR</t>
  </si>
  <si>
    <t xml:space="preserve">TENIDA MESCLILLA (SLACK)   TALLA L             </t>
  </si>
  <si>
    <t xml:space="preserve">MASCARILLAS DESECHABLES  100 UNI  (CAJA)                    </t>
  </si>
  <si>
    <t>indura</t>
  </si>
  <si>
    <t xml:space="preserve">TENIDA CUERO PARA SOLDADOR (coleto)    TALLA L                  </t>
  </si>
  <si>
    <t>maipo</t>
  </si>
  <si>
    <t xml:space="preserve">PINTURA ESMALTE SINTETICO AZUL PACIFICO  (galon)    </t>
  </si>
  <si>
    <t xml:space="preserve">ROLLO TEFLON INDUSTRIAL 3/4 PARA GAS DE 12 MTS                          </t>
  </si>
  <si>
    <t xml:space="preserve">TAPONES AUDITIVOS GOMA DESECHABLES   100  (CAJA)  </t>
  </si>
  <si>
    <t>OHIGGINS</t>
  </si>
  <si>
    <t xml:space="preserve">ESCOBILLON SIN MANGO DE ACERO PARA SOLDADOR           </t>
  </si>
  <si>
    <t xml:space="preserve">LIENZA CONO P/TRAZADO 400 METROS DIAM 1,65MM                       </t>
  </si>
  <si>
    <t xml:space="preserve">ENCHUFE LEGRAN 380 V 32 AMPERES HEMBRA 4 PATAS (SOBREPUESTO)          </t>
  </si>
  <si>
    <t>ENCHUFE LEGRAN 380 V 32 AMPERES MACHO 4 PATAS (VOLANTE)</t>
  </si>
  <si>
    <t>DARTEL</t>
  </si>
  <si>
    <t xml:space="preserve">SOLDADURA 7018 DIAM 1/8”  </t>
  </si>
  <si>
    <t xml:space="preserve">TIZA DURA PARA TRAZADO    (CAJA: 144)                   </t>
  </si>
  <si>
    <t>(300 POR TIZA)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</si>
</sst>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="83" zoomScaleNormal="83" zoomScalePageLayoutView="0" workbookViewId="0" topLeftCell="B5">
      <selection activeCell="E15" sqref="E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2.37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9.62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9"/>
      <c r="D3" s="89"/>
      <c r="E3" s="89"/>
      <c r="F3" s="16"/>
      <c r="G3" s="16"/>
      <c r="H3" s="16"/>
      <c r="I3" s="82" t="s">
        <v>10</v>
      </c>
      <c r="J3" s="82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3"/>
      <c r="D4" s="83"/>
      <c r="E4" s="83"/>
      <c r="F4" s="16"/>
      <c r="G4" s="16"/>
      <c r="H4" s="16"/>
      <c r="I4" s="84" t="s">
        <v>31</v>
      </c>
      <c r="J4" s="84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5"/>
      <c r="J7" s="85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2" t="s">
        <v>33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6"/>
      <c r="D10" s="86"/>
      <c r="E10" s="86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7" t="s">
        <v>17</v>
      </c>
      <c r="D11" s="88"/>
      <c r="E11" s="5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0" t="s">
        <v>16</v>
      </c>
      <c r="D12" s="91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0" t="s">
        <v>15</v>
      </c>
      <c r="D13" s="91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0" t="s">
        <v>13</v>
      </c>
      <c r="D14" s="91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0" t="s">
        <v>1</v>
      </c>
      <c r="D15" s="91"/>
      <c r="E15" s="29"/>
      <c r="F15" s="5" t="s">
        <v>20</v>
      </c>
      <c r="G15" s="53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0" t="s">
        <v>0</v>
      </c>
      <c r="D16" s="91"/>
      <c r="E16" s="29" t="s">
        <v>30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0" t="s">
        <v>25</v>
      </c>
      <c r="D17" s="91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2" t="s">
        <v>18</v>
      </c>
      <c r="D18" s="93"/>
      <c r="E18" s="41"/>
      <c r="F18" s="23"/>
      <c r="G18" s="95"/>
      <c r="H18" s="95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6" t="s">
        <v>7</v>
      </c>
      <c r="E20" s="97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78">
        <f>+(1-0.6)*(1.2)</f>
        <v>0.48</v>
      </c>
      <c r="M20" s="49"/>
      <c r="N20" s="46"/>
      <c r="O20" s="46" t="s">
        <v>54</v>
      </c>
      <c r="P20" s="45" t="s">
        <v>58</v>
      </c>
      <c r="Q20" s="50"/>
      <c r="R20" s="24"/>
      <c r="S20" s="24"/>
      <c r="T20" s="24"/>
    </row>
    <row r="21" spans="1:20" ht="23.25" customHeight="1">
      <c r="A21" s="7"/>
      <c r="B21" s="14"/>
      <c r="C21" s="55">
        <v>1</v>
      </c>
      <c r="D21" s="98" t="s">
        <v>32</v>
      </c>
      <c r="E21" s="99"/>
      <c r="F21" s="65">
        <v>25</v>
      </c>
      <c r="G21" s="68" t="s">
        <v>35</v>
      </c>
      <c r="H21" s="66">
        <f>+L21*1.4</f>
        <v>5334</v>
      </c>
      <c r="I21" s="70"/>
      <c r="J21" s="62">
        <f>+F21*H21*(1-I21/100)</f>
        <v>133350</v>
      </c>
      <c r="K21" s="8"/>
      <c r="L21" s="80">
        <v>3810</v>
      </c>
      <c r="M21" s="81"/>
      <c r="N21" s="81" t="s">
        <v>52</v>
      </c>
      <c r="O21" s="26"/>
      <c r="P21" s="45"/>
      <c r="Q21" s="24"/>
      <c r="R21" s="24"/>
      <c r="S21" s="24"/>
      <c r="T21" s="24"/>
    </row>
    <row r="22" spans="1:20" ht="23.25" customHeight="1">
      <c r="A22" s="7"/>
      <c r="B22" s="14"/>
      <c r="C22" s="74">
        <v>2</v>
      </c>
      <c r="D22" s="98" t="s">
        <v>34</v>
      </c>
      <c r="E22" s="99"/>
      <c r="F22" s="60">
        <v>50</v>
      </c>
      <c r="G22" s="69" t="s">
        <v>35</v>
      </c>
      <c r="H22" s="67">
        <f>+L22*1.4</f>
        <v>4939.2</v>
      </c>
      <c r="I22" s="71"/>
      <c r="J22" s="61">
        <f aca="true" t="shared" si="0" ref="J22:J46">+F22*H22*(1-I22/100)</f>
        <v>246960</v>
      </c>
      <c r="K22" s="8"/>
      <c r="L22" s="80">
        <v>3528</v>
      </c>
      <c r="M22" s="81"/>
      <c r="N22" s="81" t="s">
        <v>52</v>
      </c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74">
        <v>3</v>
      </c>
      <c r="D23" s="98" t="s">
        <v>36</v>
      </c>
      <c r="E23" s="99"/>
      <c r="F23" s="60">
        <v>50</v>
      </c>
      <c r="G23" s="69" t="s">
        <v>11</v>
      </c>
      <c r="H23" s="67">
        <f>+L23*1.7</f>
        <v>2212.9919999999997</v>
      </c>
      <c r="I23" s="71"/>
      <c r="J23" s="61">
        <f t="shared" si="0"/>
        <v>110649.59999999999</v>
      </c>
      <c r="K23" s="8"/>
      <c r="L23" s="44">
        <f>+$L$20*M23</f>
        <v>1301.76</v>
      </c>
      <c r="M23" s="26">
        <v>2712</v>
      </c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74">
        <v>4</v>
      </c>
      <c r="D24" s="98" t="s">
        <v>64</v>
      </c>
      <c r="E24" s="99"/>
      <c r="F24" s="60">
        <v>50</v>
      </c>
      <c r="G24" s="69" t="s">
        <v>35</v>
      </c>
      <c r="H24" s="67">
        <f>+L24*1.4</f>
        <v>5616.799999999999</v>
      </c>
      <c r="I24" s="71"/>
      <c r="J24" s="61">
        <f t="shared" si="0"/>
        <v>280839.99999999994</v>
      </c>
      <c r="K24" s="8"/>
      <c r="L24" s="80">
        <v>4012</v>
      </c>
      <c r="M24" s="81"/>
      <c r="N24" s="81" t="s">
        <v>52</v>
      </c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74">
        <v>5</v>
      </c>
      <c r="D25" s="98" t="s">
        <v>37</v>
      </c>
      <c r="E25" s="99"/>
      <c r="F25" s="60">
        <v>5</v>
      </c>
      <c r="G25" s="69" t="s">
        <v>11</v>
      </c>
      <c r="H25" s="67">
        <f>+L25*1.6</f>
        <v>10121.6</v>
      </c>
      <c r="I25" s="71"/>
      <c r="J25" s="61">
        <f t="shared" si="0"/>
        <v>50608</v>
      </c>
      <c r="K25" s="8"/>
      <c r="L25" s="80">
        <v>6326</v>
      </c>
      <c r="M25" s="81">
        <v>20065</v>
      </c>
      <c r="N25" s="81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74">
        <v>6</v>
      </c>
      <c r="D26" s="108" t="s">
        <v>38</v>
      </c>
      <c r="E26" s="109"/>
      <c r="F26" s="60">
        <v>100</v>
      </c>
      <c r="G26" s="69" t="s">
        <v>11</v>
      </c>
      <c r="H26" s="67">
        <f>+L26*1.7</f>
        <v>106.89599999999999</v>
      </c>
      <c r="I26" s="71"/>
      <c r="J26" s="61">
        <f t="shared" si="0"/>
        <v>10689.599999999999</v>
      </c>
      <c r="K26" s="8"/>
      <c r="L26" s="44">
        <f>+$L$20*M26</f>
        <v>62.879999999999995</v>
      </c>
      <c r="M26" s="26">
        <v>131</v>
      </c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74">
        <v>7</v>
      </c>
      <c r="D27" s="98" t="s">
        <v>39</v>
      </c>
      <c r="E27" s="99"/>
      <c r="F27" s="60">
        <v>20</v>
      </c>
      <c r="G27" s="69" t="s">
        <v>11</v>
      </c>
      <c r="H27" s="67">
        <f>+L27*1.5</f>
        <v>3225</v>
      </c>
      <c r="I27" s="71"/>
      <c r="J27" s="61">
        <f t="shared" si="0"/>
        <v>64500</v>
      </c>
      <c r="K27" s="8"/>
      <c r="L27" s="80">
        <v>2150</v>
      </c>
      <c r="M27" s="81"/>
      <c r="N27" s="81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74">
        <v>8</v>
      </c>
      <c r="D28" s="98" t="s">
        <v>40</v>
      </c>
      <c r="E28" s="99"/>
      <c r="F28" s="60">
        <v>10</v>
      </c>
      <c r="G28" s="69" t="s">
        <v>11</v>
      </c>
      <c r="H28" s="67">
        <f>+L28*1.5</f>
        <v>4800</v>
      </c>
      <c r="I28" s="71"/>
      <c r="J28" s="61">
        <f t="shared" si="0"/>
        <v>48000</v>
      </c>
      <c r="K28" s="8"/>
      <c r="L28" s="80">
        <v>3200</v>
      </c>
      <c r="M28" s="81"/>
      <c r="N28" s="81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74">
        <v>9</v>
      </c>
      <c r="D29" s="100" t="s">
        <v>65</v>
      </c>
      <c r="E29" s="101"/>
      <c r="F29" s="60">
        <v>1</v>
      </c>
      <c r="G29" s="69" t="s">
        <v>11</v>
      </c>
      <c r="H29" s="67">
        <f>+L29*1.5</f>
        <v>64800</v>
      </c>
      <c r="I29" s="71"/>
      <c r="J29" s="61">
        <f t="shared" si="0"/>
        <v>64800</v>
      </c>
      <c r="K29" s="8"/>
      <c r="L29" s="80">
        <v>43200</v>
      </c>
      <c r="M29" s="81" t="s">
        <v>66</v>
      </c>
      <c r="N29" s="81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74">
        <v>10</v>
      </c>
      <c r="D30" s="98" t="s">
        <v>41</v>
      </c>
      <c r="E30" s="99"/>
      <c r="F30" s="60">
        <v>5</v>
      </c>
      <c r="G30" s="69" t="s">
        <v>11</v>
      </c>
      <c r="H30" s="67">
        <f aca="true" t="shared" si="1" ref="H30:H44">+L30*1.5</f>
        <v>6688.799999999999</v>
      </c>
      <c r="I30" s="71"/>
      <c r="J30" s="61">
        <f t="shared" si="0"/>
        <v>33444</v>
      </c>
      <c r="K30" s="8"/>
      <c r="L30" s="44">
        <f aca="true" t="shared" si="2" ref="L30:L35">+$L$20*M30</f>
        <v>4459.2</v>
      </c>
      <c r="M30" s="26">
        <v>9290</v>
      </c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74">
        <v>11</v>
      </c>
      <c r="D31" s="98" t="s">
        <v>42</v>
      </c>
      <c r="E31" s="99"/>
      <c r="F31" s="60">
        <v>10</v>
      </c>
      <c r="G31" s="69" t="s">
        <v>11</v>
      </c>
      <c r="H31" s="67">
        <f>+O31*1.8</f>
        <v>1440</v>
      </c>
      <c r="I31" s="71"/>
      <c r="J31" s="61">
        <f t="shared" si="0"/>
        <v>14400</v>
      </c>
      <c r="K31" s="8"/>
      <c r="L31" s="44"/>
      <c r="M31" s="26"/>
      <c r="N31" s="26"/>
      <c r="O31" s="26">
        <v>800</v>
      </c>
      <c r="P31" s="45"/>
      <c r="Q31" s="24"/>
      <c r="R31" s="24"/>
      <c r="S31" s="24"/>
      <c r="T31" s="24"/>
    </row>
    <row r="32" spans="1:20" ht="29.25" customHeight="1">
      <c r="A32" s="7"/>
      <c r="B32" s="14"/>
      <c r="C32" s="74">
        <v>12</v>
      </c>
      <c r="D32" s="100" t="s">
        <v>57</v>
      </c>
      <c r="E32" s="101"/>
      <c r="F32" s="60">
        <v>1</v>
      </c>
      <c r="G32" s="69" t="s">
        <v>11</v>
      </c>
      <c r="H32" s="67">
        <f>+L32*1.6*100</f>
        <v>42240</v>
      </c>
      <c r="I32" s="71"/>
      <c r="J32" s="61">
        <f t="shared" si="0"/>
        <v>42240</v>
      </c>
      <c r="K32" s="8"/>
      <c r="L32" s="44">
        <f t="shared" si="2"/>
        <v>264</v>
      </c>
      <c r="M32" s="26">
        <v>550</v>
      </c>
      <c r="N32" s="26"/>
      <c r="O32" s="26"/>
      <c r="P32" s="45"/>
      <c r="Q32" s="24"/>
      <c r="R32" s="24"/>
      <c r="S32" s="24"/>
      <c r="T32" s="24"/>
    </row>
    <row r="33" spans="1:20" ht="31.5" customHeight="1">
      <c r="A33" s="7"/>
      <c r="B33" s="14"/>
      <c r="C33" s="74">
        <v>13</v>
      </c>
      <c r="D33" s="98" t="s">
        <v>56</v>
      </c>
      <c r="E33" s="99"/>
      <c r="F33" s="60">
        <v>30</v>
      </c>
      <c r="G33" s="69" t="s">
        <v>11</v>
      </c>
      <c r="H33" s="67">
        <f>+L33*1.5</f>
        <v>1589.04</v>
      </c>
      <c r="I33" s="71"/>
      <c r="J33" s="61">
        <f t="shared" si="0"/>
        <v>47671.2</v>
      </c>
      <c r="K33" s="8"/>
      <c r="L33" s="44">
        <f>+M33*$L$20</f>
        <v>1059.36</v>
      </c>
      <c r="M33" s="26">
        <v>2207</v>
      </c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74">
        <v>14</v>
      </c>
      <c r="D34" s="98" t="s">
        <v>43</v>
      </c>
      <c r="E34" s="99"/>
      <c r="F34" s="60">
        <v>2</v>
      </c>
      <c r="G34" s="69" t="s">
        <v>11</v>
      </c>
      <c r="H34" s="67">
        <f t="shared" si="1"/>
        <v>3290.3999999999996</v>
      </c>
      <c r="I34" s="71"/>
      <c r="J34" s="61">
        <f t="shared" si="0"/>
        <v>6580.799999999999</v>
      </c>
      <c r="K34" s="8"/>
      <c r="L34" s="44">
        <f t="shared" si="2"/>
        <v>2193.6</v>
      </c>
      <c r="M34" s="26">
        <v>4570</v>
      </c>
      <c r="N34" s="26" t="s">
        <v>48</v>
      </c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74">
        <v>15</v>
      </c>
      <c r="D35" s="98" t="s">
        <v>44</v>
      </c>
      <c r="E35" s="99"/>
      <c r="F35" s="60">
        <v>2</v>
      </c>
      <c r="G35" s="69" t="s">
        <v>11</v>
      </c>
      <c r="H35" s="67">
        <f t="shared" si="1"/>
        <v>18129.6</v>
      </c>
      <c r="I35" s="71"/>
      <c r="J35" s="61">
        <f t="shared" si="0"/>
        <v>36259.2</v>
      </c>
      <c r="K35" s="8"/>
      <c r="L35" s="44">
        <f t="shared" si="2"/>
        <v>12086.4</v>
      </c>
      <c r="M35" s="26">
        <v>25180</v>
      </c>
      <c r="N35" s="26"/>
      <c r="O35" s="26"/>
      <c r="P35" s="45"/>
      <c r="Q35" s="24"/>
      <c r="R35" s="24"/>
      <c r="S35" s="24"/>
      <c r="T35" s="24"/>
    </row>
    <row r="36" spans="1:20" ht="29.25" customHeight="1">
      <c r="A36" s="7"/>
      <c r="B36" s="14"/>
      <c r="C36" s="74">
        <v>16</v>
      </c>
      <c r="D36" s="98" t="s">
        <v>61</v>
      </c>
      <c r="E36" s="99"/>
      <c r="F36" s="60">
        <v>5</v>
      </c>
      <c r="G36" s="69" t="s">
        <v>11</v>
      </c>
      <c r="H36" s="67">
        <f t="shared" si="1"/>
        <v>14346</v>
      </c>
      <c r="I36" s="71"/>
      <c r="J36" s="61">
        <f t="shared" si="0"/>
        <v>71730</v>
      </c>
      <c r="K36" s="8"/>
      <c r="L36" s="26">
        <v>9564</v>
      </c>
      <c r="M36" s="26"/>
      <c r="N36" s="26" t="s">
        <v>63</v>
      </c>
      <c r="O36" s="26"/>
      <c r="P36" s="45"/>
      <c r="Q36" s="24"/>
      <c r="R36" s="24"/>
      <c r="S36" s="24"/>
      <c r="T36" s="24"/>
    </row>
    <row r="37" spans="1:20" ht="35.25" customHeight="1">
      <c r="A37" s="7"/>
      <c r="B37" s="14"/>
      <c r="C37" s="74">
        <v>17</v>
      </c>
      <c r="D37" s="98" t="s">
        <v>62</v>
      </c>
      <c r="E37" s="99"/>
      <c r="F37" s="60">
        <v>5</v>
      </c>
      <c r="G37" s="69" t="s">
        <v>11</v>
      </c>
      <c r="H37" s="67">
        <f t="shared" si="1"/>
        <v>7395</v>
      </c>
      <c r="I37" s="71"/>
      <c r="J37" s="61">
        <f t="shared" si="0"/>
        <v>36975</v>
      </c>
      <c r="K37" s="8"/>
      <c r="L37" s="44">
        <v>4930</v>
      </c>
      <c r="M37" s="26"/>
      <c r="N37" s="26" t="s">
        <v>63</v>
      </c>
      <c r="O37" s="26"/>
      <c r="P37" s="45"/>
      <c r="Q37" s="24"/>
      <c r="R37" s="24"/>
      <c r="S37" s="24"/>
      <c r="T37" s="24"/>
    </row>
    <row r="38" spans="1:20" ht="23.25" customHeight="1">
      <c r="A38" s="7"/>
      <c r="B38" s="14"/>
      <c r="C38" s="74">
        <v>18</v>
      </c>
      <c r="D38" s="63" t="s">
        <v>55</v>
      </c>
      <c r="E38" s="64"/>
      <c r="F38" s="60">
        <v>10</v>
      </c>
      <c r="G38" s="69" t="s">
        <v>11</v>
      </c>
      <c r="H38" s="67">
        <f>+O38*1.4</f>
        <v>21140</v>
      </c>
      <c r="I38" s="71"/>
      <c r="J38" s="61">
        <f t="shared" si="0"/>
        <v>211400</v>
      </c>
      <c r="K38" s="8"/>
      <c r="L38" s="44"/>
      <c r="M38" s="26"/>
      <c r="N38" s="26"/>
      <c r="O38" s="26">
        <v>15100</v>
      </c>
      <c r="P38" s="45">
        <v>14624</v>
      </c>
      <c r="Q38" s="24"/>
      <c r="R38" s="24"/>
      <c r="S38" s="24"/>
      <c r="T38" s="24"/>
    </row>
    <row r="39" spans="1:20" ht="23.25" customHeight="1">
      <c r="A39" s="7"/>
      <c r="B39" s="14"/>
      <c r="C39" s="74">
        <v>19</v>
      </c>
      <c r="D39" s="63" t="s">
        <v>60</v>
      </c>
      <c r="E39" s="59"/>
      <c r="F39" s="60">
        <v>1</v>
      </c>
      <c r="G39" s="69" t="s">
        <v>11</v>
      </c>
      <c r="H39" s="67">
        <f>+P39*1.7</f>
        <v>19063.8</v>
      </c>
      <c r="I39" s="71"/>
      <c r="J39" s="61">
        <f t="shared" si="0"/>
        <v>19063.8</v>
      </c>
      <c r="K39" s="8"/>
      <c r="L39" s="44"/>
      <c r="M39" s="26"/>
      <c r="N39" s="26"/>
      <c r="O39" s="26"/>
      <c r="P39" s="45">
        <v>11214</v>
      </c>
      <c r="Q39" s="24"/>
      <c r="R39" s="24"/>
      <c r="S39" s="24"/>
      <c r="T39" s="24"/>
    </row>
    <row r="40" spans="1:20" ht="23.25" customHeight="1">
      <c r="A40" s="7"/>
      <c r="B40" s="14"/>
      <c r="C40" s="74">
        <v>20</v>
      </c>
      <c r="D40" s="63" t="s">
        <v>45</v>
      </c>
      <c r="E40" s="59"/>
      <c r="F40" s="60">
        <v>25</v>
      </c>
      <c r="G40" s="69" t="s">
        <v>11</v>
      </c>
      <c r="H40" s="67">
        <f>+L40*1.6</f>
        <v>1952</v>
      </c>
      <c r="I40" s="71"/>
      <c r="J40" s="61">
        <f t="shared" si="0"/>
        <v>48800</v>
      </c>
      <c r="K40" s="8"/>
      <c r="L40" s="80">
        <v>1220</v>
      </c>
      <c r="M40" s="81"/>
      <c r="N40" s="26"/>
      <c r="O40" s="26"/>
      <c r="P40" s="45"/>
      <c r="Q40" s="24"/>
      <c r="R40" s="24"/>
      <c r="S40" s="24"/>
      <c r="T40" s="24"/>
    </row>
    <row r="41" spans="1:20" ht="23.25" customHeight="1">
      <c r="A41" s="7"/>
      <c r="B41" s="14"/>
      <c r="C41" s="74">
        <v>21</v>
      </c>
      <c r="D41" s="63" t="s">
        <v>46</v>
      </c>
      <c r="E41" s="59"/>
      <c r="F41" s="60">
        <v>24</v>
      </c>
      <c r="G41" s="69" t="s">
        <v>11</v>
      </c>
      <c r="H41" s="67">
        <v>190</v>
      </c>
      <c r="I41" s="71"/>
      <c r="J41" s="61">
        <f t="shared" si="0"/>
        <v>4560</v>
      </c>
      <c r="K41" s="8"/>
      <c r="L41" s="44"/>
      <c r="M41" s="26"/>
      <c r="N41" s="26"/>
      <c r="O41" s="26">
        <v>80</v>
      </c>
      <c r="P41" s="45"/>
      <c r="Q41" s="24"/>
      <c r="R41" s="24"/>
      <c r="S41" s="24"/>
      <c r="T41" s="24"/>
    </row>
    <row r="42" spans="1:20" ht="23.25" customHeight="1">
      <c r="A42" s="7"/>
      <c r="B42" s="14"/>
      <c r="C42" s="74">
        <v>22</v>
      </c>
      <c r="D42" s="104" t="s">
        <v>47</v>
      </c>
      <c r="E42" s="105"/>
      <c r="F42" s="60">
        <v>20</v>
      </c>
      <c r="G42" s="69" t="s">
        <v>11</v>
      </c>
      <c r="H42" s="67">
        <f t="shared" si="1"/>
        <v>727.92</v>
      </c>
      <c r="I42" s="71"/>
      <c r="J42" s="61">
        <f t="shared" si="0"/>
        <v>14558.4</v>
      </c>
      <c r="K42" s="8"/>
      <c r="L42" s="44">
        <f>+$L$20*M42</f>
        <v>485.28</v>
      </c>
      <c r="M42" s="26">
        <v>1011</v>
      </c>
      <c r="N42" s="26"/>
      <c r="O42" s="26"/>
      <c r="P42" s="45"/>
      <c r="Q42" s="24"/>
      <c r="R42" s="24"/>
      <c r="S42" s="24"/>
      <c r="T42" s="24"/>
    </row>
    <row r="43" spans="1:20" ht="23.25" customHeight="1">
      <c r="A43" s="7"/>
      <c r="B43" s="14"/>
      <c r="C43" s="56">
        <v>23</v>
      </c>
      <c r="D43" s="104" t="s">
        <v>59</v>
      </c>
      <c r="E43" s="105"/>
      <c r="F43" s="60">
        <v>10</v>
      </c>
      <c r="G43" s="69" t="s">
        <v>11</v>
      </c>
      <c r="H43" s="67">
        <f>+P43*1.7</f>
        <v>4590</v>
      </c>
      <c r="I43" s="71"/>
      <c r="J43" s="61">
        <f t="shared" si="0"/>
        <v>45900</v>
      </c>
      <c r="K43" s="8"/>
      <c r="L43" s="44"/>
      <c r="M43" s="26"/>
      <c r="N43" s="26"/>
      <c r="O43" s="26"/>
      <c r="P43" s="45">
        <v>2700</v>
      </c>
      <c r="Q43" s="24"/>
      <c r="R43" s="24"/>
      <c r="S43" s="24"/>
      <c r="T43" s="24"/>
    </row>
    <row r="44" spans="1:20" ht="23.25" customHeight="1">
      <c r="A44" s="7"/>
      <c r="B44" s="14"/>
      <c r="C44" s="47">
        <v>24</v>
      </c>
      <c r="D44" s="104" t="s">
        <v>53</v>
      </c>
      <c r="E44" s="105"/>
      <c r="F44" s="60">
        <v>2</v>
      </c>
      <c r="G44" s="69" t="s">
        <v>11</v>
      </c>
      <c r="H44" s="67">
        <f t="shared" si="1"/>
        <v>11250</v>
      </c>
      <c r="I44" s="72"/>
      <c r="J44" s="61">
        <f t="shared" si="0"/>
        <v>22500</v>
      </c>
      <c r="K44" s="8"/>
      <c r="L44" s="81">
        <v>7500</v>
      </c>
      <c r="M44" s="26"/>
      <c r="N44" s="26"/>
      <c r="O44" s="26"/>
      <c r="P44" s="45"/>
      <c r="Q44" s="24"/>
      <c r="R44" s="24"/>
      <c r="S44" s="24"/>
      <c r="T44" s="24"/>
    </row>
    <row r="45" spans="1:20" ht="23.25" customHeight="1">
      <c r="A45" s="7"/>
      <c r="B45" s="14"/>
      <c r="C45" s="47">
        <v>25</v>
      </c>
      <c r="D45" s="104" t="s">
        <v>50</v>
      </c>
      <c r="E45" s="105"/>
      <c r="F45" s="60">
        <v>1</v>
      </c>
      <c r="G45" s="69" t="s">
        <v>11</v>
      </c>
      <c r="H45" s="67">
        <f>+L45*1.6</f>
        <v>15840</v>
      </c>
      <c r="I45" s="72"/>
      <c r="J45" s="61">
        <f t="shared" si="0"/>
        <v>15840</v>
      </c>
      <c r="K45" s="8"/>
      <c r="L45" s="79">
        <v>9900</v>
      </c>
      <c r="M45" s="26"/>
      <c r="N45" s="26" t="s">
        <v>49</v>
      </c>
      <c r="O45" s="26">
        <v>27377842</v>
      </c>
      <c r="P45" s="45"/>
      <c r="Q45" s="24"/>
      <c r="R45" s="24"/>
      <c r="S45" s="24"/>
      <c r="T45" s="24"/>
    </row>
    <row r="46" spans="1:20" ht="23.25" customHeight="1" thickBot="1">
      <c r="A46" s="7"/>
      <c r="B46" s="14"/>
      <c r="C46" s="48">
        <v>26</v>
      </c>
      <c r="D46" s="106" t="s">
        <v>51</v>
      </c>
      <c r="E46" s="107"/>
      <c r="F46" s="76">
        <v>1</v>
      </c>
      <c r="G46" s="69" t="s">
        <v>11</v>
      </c>
      <c r="H46" s="77">
        <f>+M46*1.8*100</f>
        <v>30060.000000000004</v>
      </c>
      <c r="I46" s="73"/>
      <c r="J46" s="75">
        <f t="shared" si="0"/>
        <v>30060.000000000004</v>
      </c>
      <c r="K46" s="8"/>
      <c r="L46" s="44">
        <f>+$L$20*M46</f>
        <v>80.16</v>
      </c>
      <c r="M46" s="26">
        <v>167</v>
      </c>
      <c r="N46" s="26"/>
      <c r="O46" s="26"/>
      <c r="P46" s="45"/>
      <c r="Q46" s="24"/>
      <c r="R46" s="24"/>
      <c r="S46" s="24"/>
      <c r="T46" s="24"/>
    </row>
    <row r="47" spans="1:20" ht="14.25">
      <c r="A47" s="7"/>
      <c r="B47" s="14"/>
      <c r="C47" s="102"/>
      <c r="D47" s="86"/>
      <c r="E47" s="86"/>
      <c r="F47" s="3"/>
      <c r="G47" s="103"/>
      <c r="H47" s="86"/>
      <c r="I47" s="6"/>
      <c r="J47" s="57"/>
      <c r="K47" s="8"/>
      <c r="L47" s="26"/>
      <c r="M47" s="26"/>
      <c r="N47" s="26"/>
      <c r="O47" s="26"/>
      <c r="P47" s="45"/>
      <c r="Q47" s="24"/>
      <c r="R47" s="24"/>
      <c r="S47" s="24"/>
      <c r="T47" s="24"/>
    </row>
    <row r="48" spans="1:20" ht="18.75">
      <c r="A48" s="7"/>
      <c r="B48" s="14"/>
      <c r="C48" s="4"/>
      <c r="D48" s="54" t="s">
        <v>27</v>
      </c>
      <c r="E48" s="18"/>
      <c r="F48" s="18"/>
      <c r="G48" s="5"/>
      <c r="H48" s="7"/>
      <c r="I48" s="13" t="s">
        <v>2</v>
      </c>
      <c r="J48" s="31">
        <f>SUM(J21:J46)</f>
        <v>1712379.5999999996</v>
      </c>
      <c r="K48" s="8"/>
      <c r="L48" s="26"/>
      <c r="M48" s="26"/>
      <c r="N48" s="24"/>
      <c r="O48" s="26"/>
      <c r="P48" s="45"/>
      <c r="Q48" s="24"/>
      <c r="R48" s="24"/>
      <c r="S48" s="24"/>
      <c r="T48" s="24"/>
    </row>
    <row r="49" spans="1:20" ht="15">
      <c r="A49" s="7"/>
      <c r="B49" s="14"/>
      <c r="C49" s="4"/>
      <c r="D49" s="5"/>
      <c r="E49" s="18"/>
      <c r="F49" s="18"/>
      <c r="G49" s="5"/>
      <c r="H49" s="5"/>
      <c r="I49" s="30"/>
      <c r="J49" s="31"/>
      <c r="K49" s="8"/>
      <c r="L49" s="26"/>
      <c r="M49" s="26"/>
      <c r="N49" s="24"/>
      <c r="O49" s="26"/>
      <c r="P49" s="45"/>
      <c r="Q49" s="24"/>
      <c r="R49" s="24"/>
      <c r="S49" s="24"/>
      <c r="T49" s="24"/>
    </row>
    <row r="50" spans="1:20" ht="18.75">
      <c r="A50" s="7"/>
      <c r="B50" s="14"/>
      <c r="C50" s="4"/>
      <c r="D50" s="5"/>
      <c r="E50" s="5"/>
      <c r="F50" s="5"/>
      <c r="G50" s="86"/>
      <c r="H50" s="86"/>
      <c r="I50" s="13" t="s">
        <v>12</v>
      </c>
      <c r="J50" s="31">
        <f>+J48*19%</f>
        <v>325352.12399999995</v>
      </c>
      <c r="K50" s="8"/>
      <c r="L50" s="26"/>
      <c r="M50" s="26"/>
      <c r="N50" s="24"/>
      <c r="O50" s="26"/>
      <c r="P50" s="45"/>
      <c r="Q50" s="24"/>
      <c r="R50" s="24"/>
      <c r="S50" s="24"/>
      <c r="T50" s="24"/>
    </row>
    <row r="51" spans="1:20" ht="18">
      <c r="A51" s="7"/>
      <c r="B51" s="14"/>
      <c r="C51" s="4"/>
      <c r="D51" s="5"/>
      <c r="E51" s="5"/>
      <c r="F51" s="5"/>
      <c r="G51" s="5"/>
      <c r="H51" s="5"/>
      <c r="I51" s="12"/>
      <c r="J51" s="21"/>
      <c r="K51" s="8"/>
      <c r="L51" s="26"/>
      <c r="M51" s="26"/>
      <c r="N51" s="24"/>
      <c r="O51" s="26"/>
      <c r="P51" s="45"/>
      <c r="Q51" s="24"/>
      <c r="R51" s="24"/>
      <c r="S51" s="24"/>
      <c r="T51" s="24"/>
    </row>
    <row r="52" spans="1:20" ht="18.75">
      <c r="A52" s="7"/>
      <c r="B52" s="14"/>
      <c r="C52" s="94"/>
      <c r="D52" s="86"/>
      <c r="E52" s="86"/>
      <c r="F52" s="5"/>
      <c r="G52" s="86"/>
      <c r="H52" s="86"/>
      <c r="I52" s="51" t="s">
        <v>3</v>
      </c>
      <c r="J52" s="22">
        <f>SUM(J48:J51)</f>
        <v>2037731.7239999995</v>
      </c>
      <c r="K52" s="8"/>
      <c r="L52" s="26"/>
      <c r="M52" s="26"/>
      <c r="N52" s="24"/>
      <c r="O52" s="26"/>
      <c r="P52" s="45"/>
      <c r="Q52" s="24"/>
      <c r="R52" s="24"/>
      <c r="S52" s="24"/>
      <c r="T52" s="24"/>
    </row>
    <row r="53" spans="1:20" ht="15" thickBot="1">
      <c r="A53" s="7"/>
      <c r="B53" s="14"/>
      <c r="C53" s="9"/>
      <c r="D53" s="10"/>
      <c r="E53" s="10"/>
      <c r="F53" s="10"/>
      <c r="G53" s="10"/>
      <c r="H53" s="10"/>
      <c r="I53" s="10"/>
      <c r="J53" s="11"/>
      <c r="K53" s="8"/>
      <c r="L53" s="26"/>
      <c r="M53" s="26"/>
      <c r="N53" s="24"/>
      <c r="O53" s="26"/>
      <c r="P53" s="45"/>
      <c r="Q53" s="24"/>
      <c r="R53" s="24"/>
      <c r="S53" s="24"/>
      <c r="T53" s="24"/>
    </row>
    <row r="54" spans="1:15" ht="14.25">
      <c r="A54" s="7"/>
      <c r="B54" s="14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O54" s="7"/>
    </row>
    <row r="55" spans="1:15" ht="15" thickBot="1">
      <c r="A55" s="7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7"/>
      <c r="M55" s="7"/>
      <c r="O55" s="7"/>
    </row>
    <row r="60" spans="12:14" ht="14.25">
      <c r="L60" s="26"/>
      <c r="N60" s="44"/>
    </row>
    <row r="61" spans="12:14" ht="14.25">
      <c r="L61" s="26"/>
      <c r="N61" s="44"/>
    </row>
    <row r="62" spans="12:14" ht="14.25">
      <c r="L62" s="26"/>
      <c r="N62" s="44"/>
    </row>
  </sheetData>
  <sheetProtection/>
  <mergeCells count="43">
    <mergeCell ref="D29:E29"/>
    <mergeCell ref="D30:E30"/>
    <mergeCell ref="D42:E42"/>
    <mergeCell ref="D43:E43"/>
    <mergeCell ref="D22:E22"/>
    <mergeCell ref="D23:E23"/>
    <mergeCell ref="D24:E24"/>
    <mergeCell ref="D25:E25"/>
    <mergeCell ref="D26:E26"/>
    <mergeCell ref="D27:E27"/>
    <mergeCell ref="C47:E47"/>
    <mergeCell ref="G47:H47"/>
    <mergeCell ref="G50:H50"/>
    <mergeCell ref="D36:E36"/>
    <mergeCell ref="D44:E44"/>
    <mergeCell ref="D45:E45"/>
    <mergeCell ref="D46:E46"/>
    <mergeCell ref="D37:E37"/>
    <mergeCell ref="D28:E28"/>
    <mergeCell ref="C52:E52"/>
    <mergeCell ref="G18:H18"/>
    <mergeCell ref="D20:E20"/>
    <mergeCell ref="D31:E31"/>
    <mergeCell ref="D32:E32"/>
    <mergeCell ref="D35:E35"/>
    <mergeCell ref="D21:E21"/>
    <mergeCell ref="G52:H52"/>
    <mergeCell ref="D33:E33"/>
    <mergeCell ref="D34:E34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5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2013-07-01T21:27:34Z</cp:lastPrinted>
  <dcterms:created xsi:type="dcterms:W3CDTF">2009-05-06T14:41:49Z</dcterms:created>
  <dcterms:modified xsi:type="dcterms:W3CDTF">2013-07-01T21:29:20Z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