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020" windowWidth="13680" windowHeight="9240" activeTab="0"/>
  </bookViews>
  <sheets>
    <sheet name="Formato" sheetId="1" r:id="rId1"/>
    <sheet name="Hoja1" sheetId="2" r:id="rId2"/>
  </sheets>
  <definedNames>
    <definedName name="_xlnm.Print_Area" localSheetId="0">'Formato'!$B$1:$K$51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Q24" authorId="0">
      <text>
        <r>
          <rPr>
            <b/>
            <sz val="9"/>
            <rFont val="Tahoma"/>
            <family val="2"/>
          </rPr>
          <t>1,5 mm espesor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<sst xmlns="http://schemas.openxmlformats.org/spreadsheetml/2006/main" count="86" uniqueCount="62">
  <si>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</si>
  <si>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</si>
  <si>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</si>
  <si>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</si>
  <si>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</si>
  <si>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</si>
  <si>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</si>
  <si>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</si>
  <si>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</si>
  <si>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</si>
  <si>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</si>
  <si>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</si>
  <si>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</si>
  <si>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</si>
  <si>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</si>
  <si>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</si>
  <si>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</si>
  <si>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</si>
  <si>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</si>
  <si>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</si>
  <si>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</si>
  <si>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</si>
  <si>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</si>
  <si>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</si>
  <si>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</si>
  <si>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</si>
  <si>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</si>
  <si>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</si>
  <si>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</si>
  <si>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Pinturas SIPA</t>
  </si>
  <si>
    <t>Fca. Pinturas</t>
  </si>
  <si>
    <t>Sandra Meriño</t>
  </si>
  <si>
    <t>Maipu</t>
  </si>
  <si>
    <t xml:space="preserve">             fono:  25556319</t>
  </si>
  <si>
    <t xml:space="preserve">OBSERVACIONES:  </t>
  </si>
  <si>
    <r>
      <t xml:space="preserve">            Fecha Emisión: </t>
    </r>
    <r>
      <rPr>
        <sz val="11"/>
        <rFont val="Arial"/>
        <family val="2"/>
      </rPr>
      <t xml:space="preserve">  17  Mayo 2013</t>
    </r>
  </si>
  <si>
    <t>N°  577</t>
  </si>
  <si>
    <t xml:space="preserve">COPLA REDUCCION  2 X 11/2
</t>
  </si>
  <si>
    <t xml:space="preserve">ACOPLE CAMLOCK F DE 2” BSP
</t>
  </si>
  <si>
    <t xml:space="preserve">ACOPLE  CAMLOCK C DE 2”
</t>
  </si>
  <si>
    <t xml:space="preserve">ACOPLE CAMLOCK TIPO C 1”
</t>
  </si>
  <si>
    <t xml:space="preserve">ACOPLE CAMLOCK TIUPO C 2”
</t>
  </si>
  <si>
    <t xml:space="preserve">ACOPLE CAMLOCK TIPO D 2”
</t>
  </si>
  <si>
    <t xml:space="preserve">ACOPLE CAMLOCK TIPO F 3”  BSP
</t>
  </si>
  <si>
    <t xml:space="preserve">ACOPLE CAMLOCK  TIPO E 3”
</t>
  </si>
  <si>
    <t xml:space="preserve">TERMINAL COLA  GALV. 2”
</t>
  </si>
  <si>
    <t xml:space="preserve">TERMINAL COLA GALV. 1”
</t>
  </si>
  <si>
    <t xml:space="preserve">CODO GALV. 2”
</t>
  </si>
  <si>
    <t xml:space="preserve">NIPLE TUERCA 1”
</t>
  </si>
  <si>
    <t xml:space="preserve">COPLAS GALV. 1”
</t>
  </si>
  <si>
    <t xml:space="preserve">COPLAS  GALV. 2”
</t>
  </si>
  <si>
    <t xml:space="preserve">RED. GALV. 3 X 2”
</t>
  </si>
  <si>
    <t xml:space="preserve">RED. GALV . 2 X 1”
</t>
  </si>
  <si>
    <t xml:space="preserve">RED. GALV. 11/2 X 1”
</t>
  </si>
  <si>
    <t xml:space="preserve">UNION AMER. GALV. 2”
</t>
  </si>
  <si>
    <t xml:space="preserve">UNION AMER. GALV. 1”
</t>
  </si>
  <si>
    <t xml:space="preserve">Unión  AMERC.  GALV. ¾”
</t>
  </si>
  <si>
    <t xml:space="preserve">REDUCCIONES  GALV. 11/2 X 1
</t>
  </si>
  <si>
    <t xml:space="preserve">TERMINAL COLA 1” GALV.
</t>
  </si>
  <si>
    <t xml:space="preserve">ABRAZADERA DE CREMALLERA 2” ACERO INOX
</t>
  </si>
  <si>
    <t>proc</t>
  </si>
  <si>
    <t xml:space="preserve">TEE ACERO INOX  1” 316
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</si>
</sst>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4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52" fillId="0" borderId="0" xfId="45" applyBorder="1" applyAlignment="1" applyProtection="1">
      <alignment horizontal="left"/>
      <protection/>
    </xf>
    <xf numFmtId="0" fontId="14" fillId="0" borderId="14" xfId="0" applyFont="1" applyBorder="1" applyAlignment="1">
      <alignment horizontal="center" vertical="center"/>
    </xf>
    <xf numFmtId="3" fontId="14" fillId="0" borderId="14" xfId="5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3" fontId="19" fillId="0" borderId="20" xfId="0" applyNumberFormat="1" applyFont="1" applyBorder="1" applyAlignment="1">
      <alignment horizontal="center"/>
    </xf>
    <xf numFmtId="3" fontId="9" fillId="0" borderId="0" xfId="5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6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16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15" fillId="0" borderId="22" xfId="50" applyNumberFormat="1" applyFont="1" applyBorder="1" applyAlignment="1">
      <alignment horizontal="center" vertical="center"/>
    </xf>
    <xf numFmtId="3" fontId="15" fillId="0" borderId="20" xfId="50" applyNumberFormat="1" applyFont="1" applyBorder="1" applyAlignment="1">
      <alignment horizontal="center" vertical="center"/>
    </xf>
    <xf numFmtId="3" fontId="15" fillId="0" borderId="23" xfId="5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22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PageLayoutView="0" workbookViewId="0" topLeftCell="A26">
      <selection activeCell="G43" sqref="G43:H4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21.1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7.75390625" style="0" customWidth="1"/>
    <col min="14" max="14" width="10.125" style="0" customWidth="1"/>
    <col min="15" max="15" width="8.50390625" style="0" customWidth="1"/>
  </cols>
  <sheetData>
    <row r="1" spans="1:12" ht="15.75" customHeight="1" thickBot="1">
      <c r="A1" s="7"/>
      <c r="B1" s="1"/>
      <c r="C1" s="6"/>
      <c r="D1" s="6"/>
      <c r="E1" s="44" t="s">
        <v>23</v>
      </c>
      <c r="F1" s="45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42" t="s">
        <v>24</v>
      </c>
      <c r="F2" s="17"/>
      <c r="G2" s="18"/>
      <c r="H2" s="16"/>
      <c r="I2" s="7"/>
      <c r="J2" s="7"/>
      <c r="K2" s="8"/>
      <c r="L2" s="7"/>
    </row>
    <row r="3" spans="1:14" ht="15.75" customHeight="1" thickBot="1">
      <c r="A3" s="7"/>
      <c r="B3" s="15"/>
      <c r="C3" s="6"/>
      <c r="D3" s="6"/>
      <c r="E3" s="42" t="s">
        <v>25</v>
      </c>
      <c r="F3" s="17"/>
      <c r="G3" s="17"/>
      <c r="H3" s="17"/>
      <c r="I3" s="71" t="s">
        <v>8</v>
      </c>
      <c r="J3" s="71"/>
      <c r="K3" s="8"/>
      <c r="L3" s="7"/>
      <c r="N3" s="25"/>
    </row>
    <row r="4" spans="1:14" ht="15.75" customHeight="1">
      <c r="A4" s="7"/>
      <c r="B4" s="15"/>
      <c r="C4" s="6"/>
      <c r="D4" s="6"/>
      <c r="E4" s="43" t="s">
        <v>26</v>
      </c>
      <c r="F4" s="36"/>
      <c r="G4" s="17"/>
      <c r="H4" s="17"/>
      <c r="I4" s="76"/>
      <c r="J4" s="76"/>
      <c r="K4" s="8"/>
      <c r="L4" s="7"/>
      <c r="N4" s="25"/>
    </row>
    <row r="5" spans="1:12" ht="20.25" customHeight="1">
      <c r="A5" s="7"/>
      <c r="B5" s="15"/>
      <c r="C5" s="17"/>
      <c r="D5" s="17"/>
      <c r="E5" s="42" t="s">
        <v>33</v>
      </c>
      <c r="F5" s="17"/>
      <c r="G5" s="7"/>
      <c r="H5" s="17"/>
      <c r="I5" s="76" t="s">
        <v>36</v>
      </c>
      <c r="J5" s="76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54" t="s">
        <v>35</v>
      </c>
      <c r="I7" s="54"/>
      <c r="J7" s="55"/>
      <c r="K7" s="8"/>
      <c r="L7" s="7"/>
    </row>
    <row r="8" spans="1:12" ht="25.5" customHeight="1" thickBot="1">
      <c r="A8" s="7"/>
      <c r="B8" s="15"/>
      <c r="C8" s="65"/>
      <c r="D8" s="65"/>
      <c r="E8" s="65"/>
      <c r="F8" s="5"/>
      <c r="G8" s="7"/>
      <c r="H8" s="55"/>
      <c r="I8" s="55"/>
      <c r="J8" s="55"/>
      <c r="K8" s="8"/>
      <c r="L8" s="7"/>
    </row>
    <row r="9" spans="1:12" ht="14.25" customHeight="1">
      <c r="A9" s="7"/>
      <c r="B9" s="15"/>
      <c r="C9" s="72" t="s">
        <v>14</v>
      </c>
      <c r="D9" s="73"/>
      <c r="E9" s="53" t="s">
        <v>29</v>
      </c>
      <c r="F9" s="3"/>
      <c r="G9" s="3"/>
      <c r="H9" s="3"/>
      <c r="I9" s="30" t="s">
        <v>16</v>
      </c>
      <c r="J9" s="31"/>
      <c r="K9" s="8"/>
      <c r="L9" s="7"/>
    </row>
    <row r="10" spans="1:12" ht="15">
      <c r="A10" s="7"/>
      <c r="B10" s="15"/>
      <c r="C10" s="74" t="s">
        <v>13</v>
      </c>
      <c r="D10" s="75"/>
      <c r="E10" s="27"/>
      <c r="F10" s="5"/>
      <c r="G10" s="5"/>
      <c r="H10" s="5"/>
      <c r="I10" s="26"/>
      <c r="J10" s="32"/>
      <c r="K10" s="8"/>
      <c r="L10" s="7"/>
    </row>
    <row r="11" spans="1:12" ht="14.25" customHeight="1">
      <c r="A11" s="7"/>
      <c r="B11" s="15"/>
      <c r="C11" s="74" t="s">
        <v>12</v>
      </c>
      <c r="D11" s="75"/>
      <c r="E11" s="27" t="s">
        <v>30</v>
      </c>
      <c r="F11" s="5"/>
      <c r="G11" s="5"/>
      <c r="H11" s="5"/>
      <c r="I11" s="27" t="s">
        <v>20</v>
      </c>
      <c r="J11" s="32"/>
      <c r="K11" s="8"/>
      <c r="L11" s="7"/>
    </row>
    <row r="12" spans="1:12" ht="14.25" customHeight="1">
      <c r="A12" s="7"/>
      <c r="B12" s="15"/>
      <c r="C12" s="74" t="s">
        <v>11</v>
      </c>
      <c r="D12" s="75"/>
      <c r="E12" s="27"/>
      <c r="F12" s="5"/>
      <c r="G12" s="5"/>
      <c r="H12" s="5"/>
      <c r="I12" s="26" t="s">
        <v>21</v>
      </c>
      <c r="J12" s="32"/>
      <c r="K12" s="8"/>
      <c r="L12" s="7"/>
    </row>
    <row r="13" spans="1:12" ht="14.25" customHeight="1">
      <c r="A13" s="7"/>
      <c r="B13" s="15"/>
      <c r="C13" s="69" t="s">
        <v>28</v>
      </c>
      <c r="D13" s="70"/>
      <c r="E13" s="27" t="s">
        <v>32</v>
      </c>
      <c r="F13" s="5" t="s">
        <v>27</v>
      </c>
      <c r="G13" s="37" t="s">
        <v>7</v>
      </c>
      <c r="H13" s="7"/>
      <c r="I13" s="50" t="s">
        <v>22</v>
      </c>
      <c r="J13" s="32"/>
      <c r="K13" s="8"/>
      <c r="L13" s="7"/>
    </row>
    <row r="14" spans="1:12" ht="15">
      <c r="A14" s="7"/>
      <c r="B14" s="15"/>
      <c r="C14" s="69" t="s">
        <v>18</v>
      </c>
      <c r="D14" s="70"/>
      <c r="E14" s="27"/>
      <c r="F14" s="5"/>
      <c r="G14" s="5"/>
      <c r="H14" s="5"/>
      <c r="I14" s="19"/>
      <c r="J14" s="8"/>
      <c r="K14" s="8"/>
      <c r="L14" s="7"/>
    </row>
    <row r="15" spans="1:12" ht="15">
      <c r="A15" s="7"/>
      <c r="B15" s="15"/>
      <c r="C15" s="69" t="s">
        <v>19</v>
      </c>
      <c r="D15" s="70"/>
      <c r="E15" s="47"/>
      <c r="F15" s="5"/>
      <c r="G15" s="5"/>
      <c r="H15" s="5"/>
      <c r="I15" s="19"/>
      <c r="J15" s="32"/>
      <c r="K15" s="8"/>
      <c r="L15" s="7"/>
    </row>
    <row r="16" spans="1:14" ht="16.5" thickBot="1">
      <c r="A16" s="7"/>
      <c r="B16" s="15"/>
      <c r="C16" s="78" t="s">
        <v>17</v>
      </c>
      <c r="D16" s="79"/>
      <c r="E16" s="52" t="s">
        <v>31</v>
      </c>
      <c r="F16" s="24"/>
      <c r="G16" s="77"/>
      <c r="H16" s="77"/>
      <c r="I16" s="33"/>
      <c r="J16" s="34"/>
      <c r="K16" s="8"/>
      <c r="L16" s="7"/>
      <c r="N16" s="46"/>
    </row>
    <row r="17" spans="1:12" ht="15" customHeight="1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L17" s="7"/>
    </row>
    <row r="18" spans="1:13" ht="15.75" thickBot="1">
      <c r="A18" s="35"/>
      <c r="B18" s="20"/>
      <c r="C18" s="56" t="s">
        <v>15</v>
      </c>
      <c r="D18" s="80" t="s">
        <v>5</v>
      </c>
      <c r="E18" s="81"/>
      <c r="F18" s="56" t="s">
        <v>4</v>
      </c>
      <c r="G18" s="56" t="s">
        <v>9</v>
      </c>
      <c r="H18" s="56" t="s">
        <v>3</v>
      </c>
      <c r="I18" s="58" t="s">
        <v>2</v>
      </c>
      <c r="J18" s="57" t="s">
        <v>6</v>
      </c>
      <c r="K18" s="21"/>
      <c r="L18" s="35"/>
      <c r="M18">
        <f>+(1-0.6)*(1-0.2)</f>
        <v>0.32000000000000006</v>
      </c>
    </row>
    <row r="19" spans="1:12" ht="15" customHeight="1">
      <c r="A19" s="7"/>
      <c r="B19" s="15"/>
      <c r="C19" s="86">
        <v>1</v>
      </c>
      <c r="D19" s="82" t="s">
        <v>37</v>
      </c>
      <c r="E19" s="83"/>
      <c r="F19" s="48">
        <v>2</v>
      </c>
      <c r="G19" s="89" t="s">
        <v>9</v>
      </c>
      <c r="H19" s="92">
        <f>+L19*$M$18*1.5</f>
        <v>1525.9200000000003</v>
      </c>
      <c r="I19" s="63"/>
      <c r="J19" s="94">
        <f>+F19*H19*(1-I19/100)</f>
        <v>3051.8400000000006</v>
      </c>
      <c r="K19" s="8"/>
      <c r="L19" s="7">
        <v>3179</v>
      </c>
    </row>
    <row r="20" spans="1:12" ht="18.75" customHeight="1">
      <c r="A20" s="7"/>
      <c r="B20" s="15"/>
      <c r="C20" s="87">
        <v>2</v>
      </c>
      <c r="D20" s="67" t="s">
        <v>38</v>
      </c>
      <c r="E20" s="68"/>
      <c r="F20" s="49">
        <v>8</v>
      </c>
      <c r="G20" s="90" t="s">
        <v>9</v>
      </c>
      <c r="H20" s="62">
        <f>+M20*1.5</f>
        <v>0</v>
      </c>
      <c r="I20" s="63"/>
      <c r="J20" s="64">
        <f aca="true" t="shared" si="0" ref="J20:J42">+F20*H20*(1-I20/100)</f>
        <v>0</v>
      </c>
      <c r="K20" s="8"/>
      <c r="L20" s="7"/>
    </row>
    <row r="21" spans="1:12" ht="18.75" customHeight="1">
      <c r="A21" s="7"/>
      <c r="B21" s="15"/>
      <c r="C21" s="87">
        <v>3</v>
      </c>
      <c r="D21" s="67" t="s">
        <v>39</v>
      </c>
      <c r="E21" s="68"/>
      <c r="F21" s="49">
        <v>8</v>
      </c>
      <c r="G21" s="90" t="s">
        <v>9</v>
      </c>
      <c r="H21" s="62">
        <v>794</v>
      </c>
      <c r="I21" s="63"/>
      <c r="J21" s="64">
        <f t="shared" si="0"/>
        <v>6352</v>
      </c>
      <c r="K21" s="8"/>
      <c r="L21" s="7"/>
    </row>
    <row r="22" spans="1:12" ht="18.75" customHeight="1">
      <c r="A22" s="7"/>
      <c r="B22" s="15"/>
      <c r="C22" s="87">
        <v>4</v>
      </c>
      <c r="D22" s="67" t="s">
        <v>40</v>
      </c>
      <c r="E22" s="68"/>
      <c r="F22" s="49">
        <v>4</v>
      </c>
      <c r="G22" s="90" t="s">
        <v>9</v>
      </c>
      <c r="H22" s="62">
        <v>2301</v>
      </c>
      <c r="I22" s="63"/>
      <c r="J22" s="64">
        <f t="shared" si="0"/>
        <v>9204</v>
      </c>
      <c r="K22" s="8"/>
      <c r="L22" s="7"/>
    </row>
    <row r="23" spans="1:12" ht="18.75" customHeight="1">
      <c r="A23" s="7"/>
      <c r="B23" s="15"/>
      <c r="C23" s="87">
        <v>5</v>
      </c>
      <c r="D23" s="67" t="s">
        <v>41</v>
      </c>
      <c r="E23" s="68"/>
      <c r="F23" s="49">
        <v>6</v>
      </c>
      <c r="G23" s="90" t="s">
        <v>9</v>
      </c>
      <c r="H23" s="62"/>
      <c r="I23" s="63"/>
      <c r="J23" s="64">
        <f t="shared" si="0"/>
        <v>0</v>
      </c>
      <c r="K23" s="8"/>
      <c r="L23" s="7"/>
    </row>
    <row r="24" spans="1:12" ht="18.75" customHeight="1">
      <c r="A24" s="7"/>
      <c r="B24" s="15"/>
      <c r="C24" s="87">
        <v>6</v>
      </c>
      <c r="D24" s="67" t="s">
        <v>42</v>
      </c>
      <c r="E24" s="68"/>
      <c r="F24" s="40">
        <v>4</v>
      </c>
      <c r="G24" s="90" t="s">
        <v>9</v>
      </c>
      <c r="H24" s="62"/>
      <c r="I24" s="63"/>
      <c r="J24" s="64">
        <f t="shared" si="0"/>
        <v>0</v>
      </c>
      <c r="K24" s="8"/>
      <c r="L24" s="7"/>
    </row>
    <row r="25" spans="1:12" ht="18.75" customHeight="1">
      <c r="A25" s="7"/>
      <c r="B25" s="15"/>
      <c r="C25" s="87">
        <v>7</v>
      </c>
      <c r="D25" s="67" t="s">
        <v>43</v>
      </c>
      <c r="E25" s="68"/>
      <c r="F25" s="40">
        <v>4</v>
      </c>
      <c r="G25" s="90" t="s">
        <v>9</v>
      </c>
      <c r="H25" s="62"/>
      <c r="I25" s="63"/>
      <c r="J25" s="64">
        <f t="shared" si="0"/>
        <v>0</v>
      </c>
      <c r="K25" s="8"/>
      <c r="L25" s="61"/>
    </row>
    <row r="26" spans="1:12" ht="18.75" customHeight="1">
      <c r="A26" s="7"/>
      <c r="B26" s="15"/>
      <c r="C26" s="87">
        <v>8</v>
      </c>
      <c r="D26" s="67" t="s">
        <v>44</v>
      </c>
      <c r="E26" s="68"/>
      <c r="F26" s="40">
        <v>4</v>
      </c>
      <c r="G26" s="90" t="s">
        <v>9</v>
      </c>
      <c r="H26" s="62"/>
      <c r="I26" s="63"/>
      <c r="J26" s="64">
        <f t="shared" si="0"/>
        <v>0</v>
      </c>
      <c r="K26" s="8"/>
      <c r="L26" s="61"/>
    </row>
    <row r="27" spans="1:13" ht="18.75" customHeight="1">
      <c r="A27" s="7"/>
      <c r="B27" s="15"/>
      <c r="C27" s="87">
        <v>9</v>
      </c>
      <c r="D27" s="67" t="s">
        <v>45</v>
      </c>
      <c r="E27" s="68"/>
      <c r="F27" s="40">
        <v>4</v>
      </c>
      <c r="G27" s="90" t="s">
        <v>9</v>
      </c>
      <c r="H27" s="62">
        <f>+L27*1.2</f>
        <v>3118.0799999999995</v>
      </c>
      <c r="I27" s="63"/>
      <c r="J27" s="64">
        <f t="shared" si="0"/>
        <v>12472.319999999998</v>
      </c>
      <c r="K27" s="8"/>
      <c r="L27" s="7">
        <f>3712*(1-0.3)</f>
        <v>2598.3999999999996</v>
      </c>
      <c r="M27" t="s">
        <v>60</v>
      </c>
    </row>
    <row r="28" spans="1:12" ht="18.75" customHeight="1">
      <c r="A28" s="7"/>
      <c r="B28" s="15"/>
      <c r="C28" s="87">
        <v>10</v>
      </c>
      <c r="D28" s="67" t="s">
        <v>46</v>
      </c>
      <c r="E28" s="68"/>
      <c r="F28" s="40">
        <v>10</v>
      </c>
      <c r="G28" s="90" t="s">
        <v>9</v>
      </c>
      <c r="H28" s="62">
        <v>1980</v>
      </c>
      <c r="I28" s="63"/>
      <c r="J28" s="64">
        <f t="shared" si="0"/>
        <v>19800</v>
      </c>
      <c r="K28" s="8"/>
      <c r="L28" s="7"/>
    </row>
    <row r="29" spans="1:12" ht="18.75" customHeight="1">
      <c r="A29" s="7"/>
      <c r="B29" s="15"/>
      <c r="C29" s="87">
        <v>11</v>
      </c>
      <c r="D29" s="67" t="s">
        <v>47</v>
      </c>
      <c r="E29" s="68"/>
      <c r="F29" s="40">
        <v>3</v>
      </c>
      <c r="G29" s="90" t="s">
        <v>9</v>
      </c>
      <c r="H29" s="62">
        <v>1776</v>
      </c>
      <c r="I29" s="63"/>
      <c r="J29" s="64">
        <f t="shared" si="0"/>
        <v>5328</v>
      </c>
      <c r="K29" s="8"/>
      <c r="L29" s="7"/>
    </row>
    <row r="30" spans="1:12" ht="18.75" customHeight="1">
      <c r="A30" s="7"/>
      <c r="B30" s="15"/>
      <c r="C30" s="87">
        <v>12</v>
      </c>
      <c r="D30" s="67" t="s">
        <v>48</v>
      </c>
      <c r="E30" s="68"/>
      <c r="F30" s="40">
        <v>8</v>
      </c>
      <c r="G30" s="90" t="s">
        <v>9</v>
      </c>
      <c r="H30" s="62">
        <v>461</v>
      </c>
      <c r="I30" s="63"/>
      <c r="J30" s="64">
        <f t="shared" si="0"/>
        <v>3688</v>
      </c>
      <c r="K30" s="8"/>
      <c r="L30" s="7"/>
    </row>
    <row r="31" spans="1:12" ht="18.75" customHeight="1">
      <c r="A31" s="7"/>
      <c r="B31" s="15"/>
      <c r="C31" s="87">
        <v>13</v>
      </c>
      <c r="D31" s="67" t="s">
        <v>49</v>
      </c>
      <c r="E31" s="68"/>
      <c r="F31" s="40">
        <v>8</v>
      </c>
      <c r="G31" s="90" t="s">
        <v>9</v>
      </c>
      <c r="H31" s="62">
        <v>495</v>
      </c>
      <c r="I31" s="38"/>
      <c r="J31" s="64">
        <f t="shared" si="0"/>
        <v>3960</v>
      </c>
      <c r="K31" s="8"/>
      <c r="L31" s="7"/>
    </row>
    <row r="32" spans="1:12" ht="18.75" customHeight="1">
      <c r="A32" s="7"/>
      <c r="B32" s="15"/>
      <c r="C32" s="87">
        <v>14</v>
      </c>
      <c r="D32" s="67" t="s">
        <v>50</v>
      </c>
      <c r="E32" s="68"/>
      <c r="F32" s="40">
        <v>6</v>
      </c>
      <c r="G32" s="90" t="s">
        <v>9</v>
      </c>
      <c r="H32" s="62">
        <v>1297</v>
      </c>
      <c r="I32" s="38"/>
      <c r="J32" s="64">
        <f t="shared" si="0"/>
        <v>7782</v>
      </c>
      <c r="K32" s="8"/>
      <c r="L32" s="7"/>
    </row>
    <row r="33" spans="1:12" ht="18.75" customHeight="1">
      <c r="A33" s="7"/>
      <c r="B33" s="15"/>
      <c r="C33" s="87">
        <v>15</v>
      </c>
      <c r="D33" s="67" t="s">
        <v>51</v>
      </c>
      <c r="E33" s="68"/>
      <c r="F33" s="40">
        <v>4</v>
      </c>
      <c r="G33" s="90" t="s">
        <v>9</v>
      </c>
      <c r="H33" s="62">
        <f>+L33*$M$18*1.5</f>
        <v>4491.84</v>
      </c>
      <c r="I33" s="38"/>
      <c r="J33" s="64">
        <f t="shared" si="0"/>
        <v>17967.36</v>
      </c>
      <c r="K33" s="8"/>
      <c r="L33" s="7">
        <v>9358</v>
      </c>
    </row>
    <row r="34" spans="1:12" ht="18.75" customHeight="1">
      <c r="A34" s="7"/>
      <c r="B34" s="15"/>
      <c r="C34" s="87">
        <v>16</v>
      </c>
      <c r="D34" s="67" t="s">
        <v>52</v>
      </c>
      <c r="E34" s="68"/>
      <c r="F34" s="40">
        <v>4</v>
      </c>
      <c r="G34" s="90" t="s">
        <v>9</v>
      </c>
      <c r="H34" s="62">
        <f>+L34*$M$18*1.5</f>
        <v>1526.4000000000003</v>
      </c>
      <c r="I34" s="38"/>
      <c r="J34" s="64">
        <f t="shared" si="0"/>
        <v>6105.600000000001</v>
      </c>
      <c r="K34" s="8"/>
      <c r="L34" s="7">
        <v>3180</v>
      </c>
    </row>
    <row r="35" spans="1:12" ht="18.75" customHeight="1">
      <c r="A35" s="7"/>
      <c r="B35" s="15"/>
      <c r="C35" s="87">
        <v>17</v>
      </c>
      <c r="D35" s="67" t="s">
        <v>53</v>
      </c>
      <c r="E35" s="68"/>
      <c r="F35" s="40">
        <v>4</v>
      </c>
      <c r="G35" s="90" t="s">
        <v>9</v>
      </c>
      <c r="H35" s="62">
        <v>1100</v>
      </c>
      <c r="I35" s="38"/>
      <c r="J35" s="64">
        <f t="shared" si="0"/>
        <v>4400</v>
      </c>
      <c r="K35" s="8"/>
      <c r="L35" s="7">
        <v>2100</v>
      </c>
    </row>
    <row r="36" spans="1:12" ht="18.75" customHeight="1">
      <c r="A36" s="7"/>
      <c r="B36" s="15"/>
      <c r="C36" s="87">
        <v>18</v>
      </c>
      <c r="D36" s="67" t="s">
        <v>54</v>
      </c>
      <c r="E36" s="68"/>
      <c r="F36" s="40">
        <v>3</v>
      </c>
      <c r="G36" s="90" t="s">
        <v>9</v>
      </c>
      <c r="H36" s="62">
        <v>9373</v>
      </c>
      <c r="I36" s="38"/>
      <c r="J36" s="64">
        <f t="shared" si="0"/>
        <v>28119</v>
      </c>
      <c r="K36" s="8"/>
      <c r="L36" s="7"/>
    </row>
    <row r="37" spans="1:12" ht="18.75" customHeight="1">
      <c r="A37" s="7"/>
      <c r="B37" s="15"/>
      <c r="C37" s="87">
        <v>19</v>
      </c>
      <c r="D37" s="67" t="s">
        <v>55</v>
      </c>
      <c r="E37" s="68"/>
      <c r="F37" s="40">
        <v>6</v>
      </c>
      <c r="G37" s="90" t="s">
        <v>9</v>
      </c>
      <c r="H37" s="62">
        <v>3389</v>
      </c>
      <c r="I37" s="38"/>
      <c r="J37" s="64">
        <f t="shared" si="0"/>
        <v>20334</v>
      </c>
      <c r="K37" s="8"/>
      <c r="L37" s="7"/>
    </row>
    <row r="38" spans="1:12" ht="18.75" customHeight="1">
      <c r="A38" s="7"/>
      <c r="B38" s="15"/>
      <c r="C38" s="87">
        <v>20</v>
      </c>
      <c r="D38" s="67" t="s">
        <v>56</v>
      </c>
      <c r="E38" s="68"/>
      <c r="F38" s="40">
        <v>6</v>
      </c>
      <c r="G38" s="90" t="s">
        <v>9</v>
      </c>
      <c r="H38" s="62">
        <v>2996</v>
      </c>
      <c r="I38" s="38"/>
      <c r="J38" s="64">
        <f t="shared" si="0"/>
        <v>17976</v>
      </c>
      <c r="K38" s="8"/>
      <c r="L38" s="7"/>
    </row>
    <row r="39" spans="1:12" ht="18.75" customHeight="1">
      <c r="A39" s="7"/>
      <c r="B39" s="15"/>
      <c r="C39" s="87">
        <v>21</v>
      </c>
      <c r="D39" s="67" t="s">
        <v>57</v>
      </c>
      <c r="E39" s="68"/>
      <c r="F39" s="40">
        <v>2</v>
      </c>
      <c r="G39" s="90" t="s">
        <v>9</v>
      </c>
      <c r="H39" s="62">
        <v>1100</v>
      </c>
      <c r="I39" s="38"/>
      <c r="J39" s="64">
        <f t="shared" si="0"/>
        <v>2200</v>
      </c>
      <c r="K39" s="8"/>
      <c r="L39" s="7"/>
    </row>
    <row r="40" spans="1:12" ht="18.75" customHeight="1">
      <c r="A40" s="7"/>
      <c r="B40" s="15"/>
      <c r="C40" s="87">
        <v>22</v>
      </c>
      <c r="D40" s="67" t="s">
        <v>58</v>
      </c>
      <c r="E40" s="68"/>
      <c r="F40" s="40">
        <v>2</v>
      </c>
      <c r="G40" s="90" t="s">
        <v>9</v>
      </c>
      <c r="H40" s="62">
        <f>+L40*1.2</f>
        <v>1980</v>
      </c>
      <c r="I40" s="38"/>
      <c r="J40" s="64">
        <f t="shared" si="0"/>
        <v>3960</v>
      </c>
      <c r="K40" s="8"/>
      <c r="L40" s="7">
        <f>1650</f>
        <v>1650</v>
      </c>
    </row>
    <row r="41" spans="1:12" ht="18.75" customHeight="1">
      <c r="A41" s="7"/>
      <c r="B41" s="15"/>
      <c r="C41" s="87">
        <v>23</v>
      </c>
      <c r="D41" s="67" t="s">
        <v>61</v>
      </c>
      <c r="E41" s="68"/>
      <c r="F41" s="40">
        <v>1</v>
      </c>
      <c r="G41" s="90" t="s">
        <v>9</v>
      </c>
      <c r="H41" s="62">
        <f>+L41*1.35</f>
        <v>3847.5000000000005</v>
      </c>
      <c r="I41" s="38"/>
      <c r="J41" s="64">
        <f t="shared" si="0"/>
        <v>3847.5000000000005</v>
      </c>
      <c r="K41" s="8"/>
      <c r="L41" s="7">
        <v>2850</v>
      </c>
    </row>
    <row r="42" spans="1:12" ht="19.5" customHeight="1" thickBot="1">
      <c r="A42" s="7"/>
      <c r="B42" s="15"/>
      <c r="C42" s="88">
        <v>24</v>
      </c>
      <c r="D42" s="84" t="s">
        <v>59</v>
      </c>
      <c r="E42" s="85"/>
      <c r="F42" s="41">
        <v>30</v>
      </c>
      <c r="G42" s="91" t="s">
        <v>9</v>
      </c>
      <c r="H42" s="93">
        <v>980</v>
      </c>
      <c r="I42" s="39"/>
      <c r="J42" s="95">
        <f t="shared" si="0"/>
        <v>29400</v>
      </c>
      <c r="K42" s="8"/>
      <c r="L42" s="7"/>
    </row>
    <row r="43" spans="1:12" ht="14.25" customHeight="1">
      <c r="A43" s="7"/>
      <c r="B43" s="15"/>
      <c r="C43" s="66"/>
      <c r="D43" s="65"/>
      <c r="E43" s="65"/>
      <c r="F43" s="5"/>
      <c r="G43" s="65"/>
      <c r="H43" s="65"/>
      <c r="I43" s="7"/>
      <c r="J43" s="14"/>
      <c r="K43" s="8"/>
      <c r="L43" s="7"/>
    </row>
    <row r="44" spans="1:12" ht="18.75">
      <c r="A44" s="7"/>
      <c r="B44" s="15"/>
      <c r="C44" s="4"/>
      <c r="D44" s="51" t="s">
        <v>34</v>
      </c>
      <c r="E44" s="51"/>
      <c r="F44" s="5"/>
      <c r="G44" s="5"/>
      <c r="H44" s="7"/>
      <c r="I44" s="13" t="s">
        <v>0</v>
      </c>
      <c r="J44" s="29">
        <f>SUM(J19:J42)</f>
        <v>205947.62</v>
      </c>
      <c r="K44" s="8"/>
      <c r="L44" s="7"/>
    </row>
    <row r="45" spans="1:12" ht="15">
      <c r="A45" s="7"/>
      <c r="B45" s="15"/>
      <c r="C45" s="4"/>
      <c r="D45" s="5"/>
      <c r="E45" s="5"/>
      <c r="F45" s="5"/>
      <c r="G45" s="5"/>
      <c r="H45" s="5"/>
      <c r="I45" s="28"/>
      <c r="J45" s="29"/>
      <c r="K45" s="8"/>
      <c r="L45" s="7"/>
    </row>
    <row r="46" spans="1:12" ht="18.75">
      <c r="A46" s="7"/>
      <c r="B46" s="15"/>
      <c r="C46" s="59"/>
      <c r="D46" s="5"/>
      <c r="E46" s="60"/>
      <c r="F46" s="5"/>
      <c r="G46" s="65"/>
      <c r="H46" s="65"/>
      <c r="I46" s="13" t="s">
        <v>10</v>
      </c>
      <c r="J46" s="29">
        <f>+J44*19%</f>
        <v>39130.0478</v>
      </c>
      <c r="K46" s="8"/>
      <c r="L46" s="7"/>
    </row>
    <row r="47" spans="1:12" ht="18">
      <c r="A47" s="7"/>
      <c r="B47" s="15"/>
      <c r="C47" s="4"/>
      <c r="D47" s="5"/>
      <c r="E47" s="5"/>
      <c r="F47" s="5"/>
      <c r="G47" s="5"/>
      <c r="H47" s="5"/>
      <c r="I47" s="12"/>
      <c r="J47" s="22"/>
      <c r="K47" s="8"/>
      <c r="L47" s="7"/>
    </row>
    <row r="48" spans="1:12" ht="18.75">
      <c r="A48" s="7"/>
      <c r="B48" s="15"/>
      <c r="C48" s="66"/>
      <c r="D48" s="65"/>
      <c r="E48" s="65"/>
      <c r="F48" s="5"/>
      <c r="G48" s="65"/>
      <c r="H48" s="65"/>
      <c r="I48" s="13" t="s">
        <v>1</v>
      </c>
      <c r="J48" s="23">
        <f>SUM(J44:J47)</f>
        <v>245077.6678</v>
      </c>
      <c r="K48" s="8"/>
      <c r="L48" s="7"/>
    </row>
    <row r="49" spans="1:12" ht="15" customHeight="1" thickBot="1">
      <c r="A49" s="7"/>
      <c r="B49" s="15"/>
      <c r="C49" s="9"/>
      <c r="D49" s="10"/>
      <c r="E49" s="10"/>
      <c r="F49" s="10"/>
      <c r="G49" s="10"/>
      <c r="H49" s="10"/>
      <c r="I49" s="10"/>
      <c r="J49" s="11"/>
      <c r="K49" s="8"/>
      <c r="L49" s="7"/>
    </row>
    <row r="50" spans="1:12" ht="14.25" customHeight="1">
      <c r="A50" s="7"/>
      <c r="B50" s="15"/>
      <c r="C50" s="7"/>
      <c r="D50" s="7"/>
      <c r="E50" s="7"/>
      <c r="F50" s="7"/>
      <c r="G50" s="7"/>
      <c r="H50" s="7"/>
      <c r="I50" s="7"/>
      <c r="J50" s="7"/>
      <c r="K50" s="8"/>
      <c r="L50" s="7"/>
    </row>
    <row r="51" spans="1:12" ht="15" customHeight="1" thickBot="1">
      <c r="A51" s="7"/>
      <c r="B51" s="9"/>
      <c r="C51" s="10"/>
      <c r="D51" s="10"/>
      <c r="E51" s="10"/>
      <c r="F51" s="10"/>
      <c r="G51" s="10"/>
      <c r="H51" s="10"/>
      <c r="I51" s="10"/>
      <c r="J51" s="10"/>
      <c r="K51" s="11"/>
      <c r="L51" s="7"/>
    </row>
  </sheetData>
  <sheetProtection/>
  <mergeCells count="43">
    <mergeCell ref="D35:E35"/>
    <mergeCell ref="D36:E36"/>
    <mergeCell ref="D37:E37"/>
    <mergeCell ref="D38:E38"/>
    <mergeCell ref="D39:E39"/>
    <mergeCell ref="D40:E40"/>
    <mergeCell ref="D21:E21"/>
    <mergeCell ref="D18:E18"/>
    <mergeCell ref="D19:E19"/>
    <mergeCell ref="D20:E20"/>
    <mergeCell ref="D24:E24"/>
    <mergeCell ref="D31:E31"/>
    <mergeCell ref="D28:E28"/>
    <mergeCell ref="C14:D14"/>
    <mergeCell ref="G16:H16"/>
    <mergeCell ref="I4:J4"/>
    <mergeCell ref="C48:E48"/>
    <mergeCell ref="D25:E25"/>
    <mergeCell ref="C15:D15"/>
    <mergeCell ref="C16:D16"/>
    <mergeCell ref="G48:H48"/>
    <mergeCell ref="D29:E29"/>
    <mergeCell ref="D23:E23"/>
    <mergeCell ref="C13:D13"/>
    <mergeCell ref="D26:E26"/>
    <mergeCell ref="D27:E27"/>
    <mergeCell ref="I3:J3"/>
    <mergeCell ref="C8:E8"/>
    <mergeCell ref="C9:D9"/>
    <mergeCell ref="C10:D10"/>
    <mergeCell ref="C11:D11"/>
    <mergeCell ref="I5:J5"/>
    <mergeCell ref="C12:D12"/>
    <mergeCell ref="G46:H46"/>
    <mergeCell ref="C43:E43"/>
    <mergeCell ref="D30:E30"/>
    <mergeCell ref="D41:E41"/>
    <mergeCell ref="D22:E22"/>
    <mergeCell ref="D42:E42"/>
    <mergeCell ref="G43:H43"/>
    <mergeCell ref="D32:E32"/>
    <mergeCell ref="D33:E33"/>
    <mergeCell ref="D34:E34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2013-05-17T15:23:58Z</cp:lastPrinted>
  <dcterms:created xsi:type="dcterms:W3CDTF">2009-05-06T14:41:49Z</dcterms:created>
  <dcterms:modified xsi:type="dcterms:W3CDTF">2013-05-17T19:01:15Z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