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'Formato'!$B$1:$K$57</definedName>
  </definedNames>
  <calcPr fullCalcOnLoad="1"/>
</workbook>
</file>

<file path=xl/sharedStrings.xml><?xml version="1.0" encoding="utf-8"?>
<sst xmlns="http://schemas.openxmlformats.org/spreadsheetml/2006/main" count="90" uniqueCount="65">
  <si>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</si>
  <si>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</si>
  <si>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</si>
  <si>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</si>
  <si>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</si>
  <si>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</si>
  <si>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</si>
  <si>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</si>
  <si>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</si>
  <si>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</si>
  <si>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</si>
  <si>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</si>
  <si>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</si>
  <si>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</si>
  <si>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</si>
  <si>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</si>
  <si>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</si>
  <si>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</si>
  <si>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</si>
  <si>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</si>
  <si>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</si>
  <si>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</si>
  <si>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</si>
  <si>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</si>
  <si>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</si>
  <si>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</si>
  <si>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</si>
  <si>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</si>
  <si>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</si>
  <si>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</si>
  <si>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</si>
  <si>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t>Disponibilidad sujeta a stock</t>
  </si>
  <si>
    <t>N°  461</t>
  </si>
  <si>
    <t>MANGUERA</t>
  </si>
  <si>
    <t>Flexible R2 12-12 FFORD Lt 1.3 M</t>
  </si>
  <si>
    <t>Flexible R2 06-06  FJX  Lt 1.3 M</t>
  </si>
  <si>
    <t>Flexible R2 12-12 FJX Lt 1.5 M</t>
  </si>
  <si>
    <t>Flexible R2 16-16 FJX Lt 1.5 M</t>
  </si>
  <si>
    <t>Flexible R2 16-16 FJX Lt 2.0 M</t>
  </si>
  <si>
    <t>Flexible R2 08-08 FFORD Lt 1.3 M</t>
  </si>
  <si>
    <t>Flexible R2 08-08 FJX Lt 1.3 M</t>
  </si>
  <si>
    <t>conectores</t>
  </si>
  <si>
    <t>ferrula</t>
  </si>
  <si>
    <t>prensado</t>
  </si>
  <si>
    <t>REF</t>
  </si>
  <si>
    <t>Conexión recta 6-6</t>
  </si>
  <si>
    <t>Conexión recta 10-10</t>
  </si>
  <si>
    <t>Conexión recta 12-12</t>
  </si>
  <si>
    <t>Conexión codo  6-6</t>
  </si>
  <si>
    <t>Conexión codo 10-10</t>
  </si>
  <si>
    <t>Conexión codo 12-12</t>
  </si>
  <si>
    <t>Conexión tee  6-6</t>
  </si>
  <si>
    <t>Conexión tee  8-8</t>
  </si>
  <si>
    <t>Conexión tee  10-10</t>
  </si>
  <si>
    <t>Conexión recta 1/4-1/4</t>
  </si>
  <si>
    <t>Conexión recta 3/8-3/8</t>
  </si>
  <si>
    <t>Conexión recta 1/2-1/2</t>
  </si>
  <si>
    <t>Conexión codo  1/4-1/4</t>
  </si>
  <si>
    <t>Conexión codo 3/8-3/8</t>
  </si>
  <si>
    <t>Conexión codo 1/2-1/2</t>
  </si>
  <si>
    <t>Conexión tee  1/4-1/4</t>
  </si>
  <si>
    <t>Conexión tee  3/8-3/8</t>
  </si>
  <si>
    <t>Conexión tee  1/2-1/2</t>
  </si>
  <si>
    <t>importper</t>
  </si>
  <si>
    <r>
      <t xml:space="preserve">            Fecha Emisión: </t>
    </r>
    <r>
      <rPr>
        <sz val="9"/>
        <rFont val="Arial Black"/>
        <family val="2"/>
      </rPr>
      <t xml:space="preserve">  04 Abril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</si>
</sst>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u val="single"/>
      <sz val="10.45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1266825</xdr:colOff>
      <xdr:row>31</xdr:row>
      <xdr:rowOff>28575</xdr:rowOff>
    </xdr:from>
    <xdr:to>
      <xdr:col>4</xdr:col>
      <xdr:colOff>1704975</xdr:colOff>
      <xdr:row>32</xdr:row>
      <xdr:rowOff>38100</xdr:rowOff>
    </xdr:to>
    <xdr:pic>
      <xdr:nvPicPr>
        <xdr:cNvPr id="2" name="Picture 15" descr="P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69437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33</xdr:row>
      <xdr:rowOff>228600</xdr:rowOff>
    </xdr:from>
    <xdr:to>
      <xdr:col>4</xdr:col>
      <xdr:colOff>1676400</xdr:colOff>
      <xdr:row>35</xdr:row>
      <xdr:rowOff>76200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762000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27</xdr:row>
      <xdr:rowOff>171450</xdr:rowOff>
    </xdr:from>
    <xdr:to>
      <xdr:col>4</xdr:col>
      <xdr:colOff>1562100</xdr:colOff>
      <xdr:row>29</xdr:row>
      <xdr:rowOff>57150</xdr:rowOff>
    </xdr:to>
    <xdr:pic>
      <xdr:nvPicPr>
        <xdr:cNvPr id="4" name="Picture 14" descr="PU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6134100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39</xdr:row>
      <xdr:rowOff>28575</xdr:rowOff>
    </xdr:from>
    <xdr:to>
      <xdr:col>4</xdr:col>
      <xdr:colOff>1695450</xdr:colOff>
      <xdr:row>40</xdr:row>
      <xdr:rowOff>47625</xdr:rowOff>
    </xdr:to>
    <xdr:pic>
      <xdr:nvPicPr>
        <xdr:cNvPr id="5" name="Picture 15" descr="P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88487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42</xdr:row>
      <xdr:rowOff>171450</xdr:rowOff>
    </xdr:from>
    <xdr:to>
      <xdr:col>4</xdr:col>
      <xdr:colOff>1724025</xdr:colOff>
      <xdr:row>44</xdr:row>
      <xdr:rowOff>66675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97059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tabSelected="1" zoomScale="87" zoomScaleNormal="87" zoomScalePageLayoutView="0" workbookViewId="0" topLeftCell="A1">
      <selection activeCell="M8" sqref="M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4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2"/>
      <c r="D3" s="72"/>
      <c r="E3" s="72"/>
      <c r="F3" s="17"/>
      <c r="G3" s="17"/>
      <c r="H3" s="17"/>
      <c r="I3" s="73" t="s">
        <v>11</v>
      </c>
      <c r="J3" s="73"/>
      <c r="K3" s="8"/>
      <c r="N3" s="25"/>
    </row>
    <row r="4" spans="1:14" ht="19.5" customHeight="1">
      <c r="A4" s="7"/>
      <c r="B4" s="15"/>
      <c r="C4" s="74"/>
      <c r="D4" s="74"/>
      <c r="E4" s="74"/>
      <c r="F4" s="17"/>
      <c r="G4" s="17"/>
      <c r="H4" s="17"/>
      <c r="I4" s="75" t="s">
        <v>32</v>
      </c>
      <c r="J4" s="75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6"/>
      <c r="J7" s="76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64</v>
      </c>
      <c r="I9" s="33"/>
      <c r="J9" s="7"/>
      <c r="K9" s="8"/>
    </row>
    <row r="10" spans="1:11" ht="25.5" customHeight="1" thickBot="1">
      <c r="A10" s="7"/>
      <c r="B10" s="15"/>
      <c r="C10" s="77"/>
      <c r="D10" s="77"/>
      <c r="E10" s="77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68" t="s">
        <v>18</v>
      </c>
      <c r="D11" s="69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0" t="s">
        <v>17</v>
      </c>
      <c r="D12" s="71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0" t="s">
        <v>16</v>
      </c>
      <c r="D13" s="71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0" t="s">
        <v>14</v>
      </c>
      <c r="D14" s="71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0" t="s">
        <v>1</v>
      </c>
      <c r="D15" s="71"/>
      <c r="E15" s="30"/>
      <c r="F15" s="5" t="s">
        <v>21</v>
      </c>
      <c r="G15" s="46" t="s">
        <v>10</v>
      </c>
      <c r="I15" s="64"/>
      <c r="J15" s="38"/>
      <c r="K15" s="8"/>
    </row>
    <row r="16" spans="1:11" ht="15">
      <c r="A16" s="7"/>
      <c r="B16" s="15"/>
      <c r="C16" s="70" t="s">
        <v>0</v>
      </c>
      <c r="D16" s="71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0" t="s">
        <v>26</v>
      </c>
      <c r="D17" s="71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1" t="s">
        <v>19</v>
      </c>
      <c r="D18" s="82"/>
      <c r="E18" s="43"/>
      <c r="F18" s="24"/>
      <c r="G18" s="78"/>
      <c r="H18" s="78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7" ht="15.75" thickBot="1">
      <c r="A20" s="41"/>
      <c r="B20" s="20"/>
      <c r="C20" s="44" t="s">
        <v>20</v>
      </c>
      <c r="D20" s="79" t="s">
        <v>7</v>
      </c>
      <c r="E20" s="80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t="s">
        <v>33</v>
      </c>
      <c r="N20" t="s">
        <v>41</v>
      </c>
      <c r="O20" t="s">
        <v>42</v>
      </c>
      <c r="P20" t="s">
        <v>43</v>
      </c>
      <c r="Q20" t="s">
        <v>44</v>
      </c>
    </row>
    <row r="21" spans="1:17" ht="18.75">
      <c r="A21" s="7"/>
      <c r="B21" s="15"/>
      <c r="C21" s="53">
        <v>1</v>
      </c>
      <c r="D21" s="83" t="s">
        <v>34</v>
      </c>
      <c r="E21" s="84"/>
      <c r="F21" s="61">
        <v>1</v>
      </c>
      <c r="G21" s="53" t="s">
        <v>12</v>
      </c>
      <c r="H21" s="65">
        <f>+L21*1.3+P21</f>
        <v>13388.52</v>
      </c>
      <c r="I21" s="55"/>
      <c r="J21" s="49">
        <f>+F21*H21*(1-I21/100)</f>
        <v>13388.52</v>
      </c>
      <c r="K21" s="8"/>
      <c r="L21" s="64">
        <f>+M21*1.3+N21*2+O21*2</f>
        <v>8760.4</v>
      </c>
      <c r="M21">
        <v>1988</v>
      </c>
      <c r="N21">
        <v>2372</v>
      </c>
      <c r="O21">
        <v>716</v>
      </c>
      <c r="P21">
        <v>2000</v>
      </c>
      <c r="Q21">
        <v>14000</v>
      </c>
    </row>
    <row r="22" spans="1:17" ht="18.75">
      <c r="A22" s="7"/>
      <c r="B22" s="15"/>
      <c r="C22" s="59">
        <v>2</v>
      </c>
      <c r="D22" s="85" t="s">
        <v>35</v>
      </c>
      <c r="E22" s="86"/>
      <c r="F22" s="60">
        <v>1</v>
      </c>
      <c r="G22" s="47" t="s">
        <v>12</v>
      </c>
      <c r="H22" s="58">
        <f>+L22*1.3+P22</f>
        <v>3834.6100000000006</v>
      </c>
      <c r="I22" s="56"/>
      <c r="J22" s="50">
        <f>+F22*H22*(1-I22/100)</f>
        <v>3834.6100000000006</v>
      </c>
      <c r="K22" s="8"/>
      <c r="L22" s="64">
        <f aca="true" t="shared" si="0" ref="L22:L27">+M22*1.3+N22*2+O22*2</f>
        <v>2949.7000000000003</v>
      </c>
      <c r="M22">
        <v>2269</v>
      </c>
      <c r="Q22">
        <v>4000</v>
      </c>
    </row>
    <row r="23" spans="1:17" ht="18.75" customHeight="1">
      <c r="A23" s="7"/>
      <c r="B23" s="15"/>
      <c r="C23" s="59">
        <v>3</v>
      </c>
      <c r="D23" s="85" t="s">
        <v>36</v>
      </c>
      <c r="E23" s="86"/>
      <c r="F23" s="62">
        <v>1</v>
      </c>
      <c r="G23" s="47" t="s">
        <v>12</v>
      </c>
      <c r="H23" s="58">
        <f>+L23*1.3+P23</f>
        <v>10598.2</v>
      </c>
      <c r="I23" s="56"/>
      <c r="J23" s="50">
        <f>+F23*H23*(1-I23/100)</f>
        <v>10598.2</v>
      </c>
      <c r="K23" s="8"/>
      <c r="L23" s="64">
        <f>+M23*1.5+N23*2+O23*2</f>
        <v>6614</v>
      </c>
      <c r="M23">
        <v>1988</v>
      </c>
      <c r="N23">
        <v>1100</v>
      </c>
      <c r="O23">
        <v>716</v>
      </c>
      <c r="P23">
        <v>2000</v>
      </c>
      <c r="Q23">
        <v>10600</v>
      </c>
    </row>
    <row r="24" spans="1:17" ht="18.75" customHeight="1">
      <c r="A24" s="7"/>
      <c r="B24" s="15"/>
      <c r="C24" s="59">
        <v>4</v>
      </c>
      <c r="D24" s="85" t="s">
        <v>37</v>
      </c>
      <c r="E24" s="86"/>
      <c r="F24" s="62">
        <v>1</v>
      </c>
      <c r="G24" s="47" t="s">
        <v>12</v>
      </c>
      <c r="H24" s="58">
        <f>+L24+P24</f>
        <v>15326</v>
      </c>
      <c r="I24" s="56"/>
      <c r="J24" s="50">
        <f>+F24*H24*(1-I24/100)</f>
        <v>15326</v>
      </c>
      <c r="K24" s="8"/>
      <c r="L24" s="64">
        <f>+M24*1.5+N24*2+O24*2</f>
        <v>13326</v>
      </c>
      <c r="M24">
        <v>4100</v>
      </c>
      <c r="N24">
        <v>2600</v>
      </c>
      <c r="O24">
        <v>988</v>
      </c>
      <c r="P24">
        <v>2000</v>
      </c>
      <c r="Q24">
        <v>15800</v>
      </c>
    </row>
    <row r="25" spans="1:17" ht="18.75" customHeight="1">
      <c r="A25" s="7"/>
      <c r="B25" s="15"/>
      <c r="C25" s="59">
        <v>5</v>
      </c>
      <c r="D25" s="85" t="s">
        <v>38</v>
      </c>
      <c r="E25" s="86"/>
      <c r="F25" s="62">
        <v>1</v>
      </c>
      <c r="G25" s="47" t="s">
        <v>12</v>
      </c>
      <c r="H25" s="58">
        <f>+L25+P25+1000</f>
        <v>18376</v>
      </c>
      <c r="I25" s="56"/>
      <c r="J25" s="50">
        <f aca="true" t="shared" si="1" ref="J25:J45">+F25*H25*(1-I25/100)</f>
        <v>18376</v>
      </c>
      <c r="K25" s="8"/>
      <c r="L25" s="64">
        <f>+M25*2+N25*2+O25*2</f>
        <v>15376</v>
      </c>
      <c r="M25">
        <v>4100</v>
      </c>
      <c r="N25">
        <v>2600</v>
      </c>
      <c r="O25">
        <v>988</v>
      </c>
      <c r="P25">
        <v>2000</v>
      </c>
      <c r="Q25">
        <v>18600</v>
      </c>
    </row>
    <row r="26" spans="1:17" ht="18.75" customHeight="1">
      <c r="A26" s="7"/>
      <c r="B26" s="15"/>
      <c r="C26" s="59">
        <v>6</v>
      </c>
      <c r="D26" s="85" t="s">
        <v>39</v>
      </c>
      <c r="E26" s="86"/>
      <c r="F26" s="62">
        <v>1</v>
      </c>
      <c r="G26" s="47" t="s">
        <v>12</v>
      </c>
      <c r="H26" s="58">
        <f>+L26*1.3+P26</f>
        <v>9410</v>
      </c>
      <c r="I26" s="56"/>
      <c r="J26" s="50">
        <f t="shared" si="1"/>
        <v>9410</v>
      </c>
      <c r="K26" s="8"/>
      <c r="L26" s="64">
        <f t="shared" si="0"/>
        <v>5700</v>
      </c>
      <c r="M26">
        <v>2000</v>
      </c>
      <c r="N26">
        <v>1120</v>
      </c>
      <c r="O26">
        <v>430</v>
      </c>
      <c r="P26">
        <v>2000</v>
      </c>
      <c r="Q26">
        <v>9672</v>
      </c>
    </row>
    <row r="27" spans="1:17" ht="18.75" customHeight="1">
      <c r="A27" s="7"/>
      <c r="B27" s="15"/>
      <c r="C27" s="59">
        <v>7</v>
      </c>
      <c r="D27" s="85" t="s">
        <v>40</v>
      </c>
      <c r="E27" s="86"/>
      <c r="F27" s="62">
        <v>1</v>
      </c>
      <c r="G27" s="47" t="s">
        <v>12</v>
      </c>
      <c r="H27" s="58">
        <f>+L27+P27</f>
        <v>6532</v>
      </c>
      <c r="I27" s="56"/>
      <c r="J27" s="50">
        <f t="shared" si="1"/>
        <v>6532</v>
      </c>
      <c r="K27" s="8"/>
      <c r="L27" s="64">
        <f t="shared" si="0"/>
        <v>4532</v>
      </c>
      <c r="M27">
        <v>1500</v>
      </c>
      <c r="N27">
        <v>861</v>
      </c>
      <c r="O27">
        <v>430</v>
      </c>
      <c r="P27">
        <v>2000</v>
      </c>
      <c r="Q27">
        <v>6605</v>
      </c>
    </row>
    <row r="28" spans="1:13" ht="18.75" customHeight="1">
      <c r="A28" s="7"/>
      <c r="B28" s="15"/>
      <c r="C28" s="59">
        <v>8</v>
      </c>
      <c r="D28" s="85" t="s">
        <v>45</v>
      </c>
      <c r="E28" s="86"/>
      <c r="F28" s="62">
        <v>1</v>
      </c>
      <c r="G28" s="47" t="s">
        <v>12</v>
      </c>
      <c r="H28" s="58">
        <f aca="true" t="shared" si="2" ref="H28:H38">+L28*1.3</f>
        <v>374.40000000000003</v>
      </c>
      <c r="I28" s="56"/>
      <c r="J28" s="50">
        <f t="shared" si="1"/>
        <v>374.40000000000003</v>
      </c>
      <c r="K28" s="8"/>
      <c r="L28" s="64">
        <v>288</v>
      </c>
      <c r="M28" t="s">
        <v>63</v>
      </c>
    </row>
    <row r="29" spans="1:12" ht="18.75" customHeight="1">
      <c r="A29" s="7"/>
      <c r="B29" s="15"/>
      <c r="C29" s="59">
        <v>9</v>
      </c>
      <c r="D29" s="85" t="s">
        <v>46</v>
      </c>
      <c r="E29" s="86"/>
      <c r="F29" s="62">
        <v>1</v>
      </c>
      <c r="G29" s="47" t="s">
        <v>12</v>
      </c>
      <c r="H29" s="58">
        <f t="shared" si="2"/>
        <v>638.8199999999999</v>
      </c>
      <c r="I29" s="56"/>
      <c r="J29" s="50">
        <f t="shared" si="1"/>
        <v>638.8199999999999</v>
      </c>
      <c r="K29" s="8"/>
      <c r="L29" s="64">
        <v>491.4</v>
      </c>
    </row>
    <row r="30" spans="1:12" ht="18.75" customHeight="1">
      <c r="A30" s="7"/>
      <c r="B30" s="15"/>
      <c r="C30" s="59">
        <v>10</v>
      </c>
      <c r="D30" s="85" t="s">
        <v>47</v>
      </c>
      <c r="E30" s="86"/>
      <c r="F30" s="62">
        <v>1</v>
      </c>
      <c r="G30" s="47" t="s">
        <v>12</v>
      </c>
      <c r="H30" s="58">
        <f t="shared" si="2"/>
        <v>793.2600000000001</v>
      </c>
      <c r="I30" s="56"/>
      <c r="J30" s="50">
        <f t="shared" si="1"/>
        <v>793.2600000000001</v>
      </c>
      <c r="K30" s="8"/>
      <c r="L30" s="64">
        <v>610.2</v>
      </c>
    </row>
    <row r="31" spans="1:12" ht="18.75" customHeight="1">
      <c r="A31" s="7"/>
      <c r="B31" s="15"/>
      <c r="C31" s="59">
        <v>11</v>
      </c>
      <c r="D31" s="85" t="s">
        <v>48</v>
      </c>
      <c r="E31" s="86"/>
      <c r="F31" s="62">
        <v>1</v>
      </c>
      <c r="G31" s="47" t="s">
        <v>12</v>
      </c>
      <c r="H31" s="58">
        <f t="shared" si="2"/>
        <v>936</v>
      </c>
      <c r="I31" s="56"/>
      <c r="J31" s="50">
        <f t="shared" si="1"/>
        <v>936</v>
      </c>
      <c r="K31" s="8"/>
      <c r="L31" s="64">
        <v>720</v>
      </c>
    </row>
    <row r="32" spans="1:12" ht="18.75" customHeight="1">
      <c r="A32" s="7"/>
      <c r="B32" s="15"/>
      <c r="C32" s="59">
        <v>12</v>
      </c>
      <c r="D32" s="85" t="s">
        <v>49</v>
      </c>
      <c r="E32" s="86"/>
      <c r="F32" s="62">
        <v>1</v>
      </c>
      <c r="G32" s="47" t="s">
        <v>12</v>
      </c>
      <c r="H32" s="58">
        <f t="shared" si="2"/>
        <v>910</v>
      </c>
      <c r="I32" s="56"/>
      <c r="J32" s="50">
        <f t="shared" si="1"/>
        <v>910</v>
      </c>
      <c r="K32" s="8"/>
      <c r="L32" s="64">
        <v>700</v>
      </c>
    </row>
    <row r="33" spans="1:12" ht="18.75" customHeight="1">
      <c r="A33" s="7"/>
      <c r="B33" s="15"/>
      <c r="C33" s="59">
        <v>13</v>
      </c>
      <c r="D33" s="85" t="s">
        <v>50</v>
      </c>
      <c r="E33" s="86"/>
      <c r="F33" s="62">
        <v>1</v>
      </c>
      <c r="G33" s="47" t="s">
        <v>12</v>
      </c>
      <c r="H33" s="58">
        <f t="shared" si="2"/>
        <v>1014</v>
      </c>
      <c r="I33" s="56"/>
      <c r="J33" s="50">
        <f t="shared" si="1"/>
        <v>1014</v>
      </c>
      <c r="K33" s="8"/>
      <c r="L33" s="64">
        <v>780</v>
      </c>
    </row>
    <row r="34" spans="1:12" ht="18.75" customHeight="1">
      <c r="A34" s="7"/>
      <c r="B34" s="15"/>
      <c r="C34" s="59">
        <v>14</v>
      </c>
      <c r="D34" s="85" t="s">
        <v>51</v>
      </c>
      <c r="E34" s="86"/>
      <c r="F34" s="62">
        <v>1</v>
      </c>
      <c r="G34" s="47" t="s">
        <v>12</v>
      </c>
      <c r="H34" s="58">
        <f t="shared" si="2"/>
        <v>718.9</v>
      </c>
      <c r="I34" s="56"/>
      <c r="J34" s="50">
        <f t="shared" si="1"/>
        <v>718.9</v>
      </c>
      <c r="K34" s="8"/>
      <c r="L34" s="64">
        <v>553</v>
      </c>
    </row>
    <row r="35" spans="1:12" ht="18.75" customHeight="1">
      <c r="A35" s="7"/>
      <c r="B35" s="15"/>
      <c r="C35" s="59">
        <v>15</v>
      </c>
      <c r="D35" s="85" t="s">
        <v>52</v>
      </c>
      <c r="E35" s="86"/>
      <c r="F35" s="62">
        <v>1</v>
      </c>
      <c r="G35" s="47" t="s">
        <v>12</v>
      </c>
      <c r="H35" s="58">
        <f t="shared" si="2"/>
        <v>772.2</v>
      </c>
      <c r="I35" s="56"/>
      <c r="J35" s="50">
        <f t="shared" si="1"/>
        <v>772.2</v>
      </c>
      <c r="K35" s="8"/>
      <c r="L35" s="64">
        <v>594</v>
      </c>
    </row>
    <row r="36" spans="1:12" ht="18.75" customHeight="1">
      <c r="A36" s="7"/>
      <c r="B36" s="15"/>
      <c r="C36" s="59">
        <v>16</v>
      </c>
      <c r="D36" s="85" t="s">
        <v>53</v>
      </c>
      <c r="E36" s="86"/>
      <c r="F36" s="62">
        <v>1</v>
      </c>
      <c r="G36" s="47" t="s">
        <v>12</v>
      </c>
      <c r="H36" s="58">
        <f t="shared" si="2"/>
        <v>787.8000000000001</v>
      </c>
      <c r="I36" s="56"/>
      <c r="J36" s="50">
        <f t="shared" si="1"/>
        <v>787.8000000000001</v>
      </c>
      <c r="K36" s="8"/>
      <c r="L36" s="64">
        <v>606</v>
      </c>
    </row>
    <row r="37" spans="1:12" ht="18.75" customHeight="1">
      <c r="A37" s="7"/>
      <c r="B37" s="15"/>
      <c r="C37" s="59">
        <v>17</v>
      </c>
      <c r="D37" s="85" t="s">
        <v>54</v>
      </c>
      <c r="E37" s="86"/>
      <c r="F37" s="62">
        <v>1</v>
      </c>
      <c r="G37" s="47" t="s">
        <v>12</v>
      </c>
      <c r="H37" s="58">
        <f t="shared" si="2"/>
        <v>474.5</v>
      </c>
      <c r="I37" s="56"/>
      <c r="J37" s="50">
        <f t="shared" si="1"/>
        <v>474.5</v>
      </c>
      <c r="K37" s="8"/>
      <c r="L37" s="64">
        <v>365</v>
      </c>
    </row>
    <row r="38" spans="1:12" ht="18.75" customHeight="1">
      <c r="A38" s="7"/>
      <c r="B38" s="15"/>
      <c r="C38" s="59">
        <v>18</v>
      </c>
      <c r="D38" s="85" t="s">
        <v>55</v>
      </c>
      <c r="E38" s="86"/>
      <c r="F38" s="62">
        <v>1</v>
      </c>
      <c r="G38" s="47" t="s">
        <v>12</v>
      </c>
      <c r="H38" s="58">
        <f t="shared" si="2"/>
        <v>639.6</v>
      </c>
      <c r="I38" s="56"/>
      <c r="J38" s="50">
        <f t="shared" si="1"/>
        <v>639.6</v>
      </c>
      <c r="K38" s="8"/>
      <c r="L38" s="64">
        <v>492</v>
      </c>
    </row>
    <row r="39" spans="1:12" ht="18.75" customHeight="1">
      <c r="A39" s="7"/>
      <c r="B39" s="15"/>
      <c r="C39" s="59">
        <v>19</v>
      </c>
      <c r="D39" s="85" t="s">
        <v>56</v>
      </c>
      <c r="E39" s="86"/>
      <c r="F39" s="62">
        <v>1</v>
      </c>
      <c r="G39" s="47" t="s">
        <v>12</v>
      </c>
      <c r="H39" s="58">
        <f>+L39*1.3</f>
        <v>739.7</v>
      </c>
      <c r="I39" s="56"/>
      <c r="J39" s="50">
        <f t="shared" si="1"/>
        <v>739.7</v>
      </c>
      <c r="K39" s="8"/>
      <c r="L39" s="64">
        <v>569</v>
      </c>
    </row>
    <row r="40" spans="1:12" ht="18.75" customHeight="1">
      <c r="A40" s="7"/>
      <c r="B40" s="15"/>
      <c r="C40" s="59">
        <v>20</v>
      </c>
      <c r="D40" s="85" t="s">
        <v>57</v>
      </c>
      <c r="E40" s="86"/>
      <c r="F40" s="62">
        <v>1</v>
      </c>
      <c r="G40" s="47" t="s">
        <v>12</v>
      </c>
      <c r="H40" s="58">
        <f aca="true" t="shared" si="3" ref="H40:H45">+L40*1.3</f>
        <v>739.7</v>
      </c>
      <c r="I40" s="56"/>
      <c r="J40" s="50">
        <f t="shared" si="1"/>
        <v>739.7</v>
      </c>
      <c r="K40" s="8"/>
      <c r="L40" s="64">
        <v>569</v>
      </c>
    </row>
    <row r="41" spans="1:12" ht="18.75" customHeight="1">
      <c r="A41" s="7"/>
      <c r="B41" s="15"/>
      <c r="C41" s="59">
        <v>21</v>
      </c>
      <c r="D41" s="85" t="s">
        <v>58</v>
      </c>
      <c r="E41" s="86"/>
      <c r="F41" s="62">
        <v>1</v>
      </c>
      <c r="G41" s="47" t="s">
        <v>12</v>
      </c>
      <c r="H41" s="58">
        <f t="shared" si="3"/>
        <v>1111.5</v>
      </c>
      <c r="I41" s="56"/>
      <c r="J41" s="50">
        <f t="shared" si="1"/>
        <v>1111.5</v>
      </c>
      <c r="K41" s="8"/>
      <c r="L41" s="64">
        <v>855</v>
      </c>
    </row>
    <row r="42" spans="1:12" ht="18.75" customHeight="1">
      <c r="A42" s="7"/>
      <c r="B42" s="15"/>
      <c r="C42" s="59">
        <v>22</v>
      </c>
      <c r="D42" s="85" t="s">
        <v>59</v>
      </c>
      <c r="E42" s="86"/>
      <c r="F42" s="62">
        <v>1</v>
      </c>
      <c r="G42" s="47" t="s">
        <v>12</v>
      </c>
      <c r="H42" s="58">
        <f t="shared" si="3"/>
        <v>1898</v>
      </c>
      <c r="I42" s="56"/>
      <c r="J42" s="50">
        <f t="shared" si="1"/>
        <v>1898</v>
      </c>
      <c r="K42" s="8"/>
      <c r="L42" s="64">
        <v>1460</v>
      </c>
    </row>
    <row r="43" spans="1:12" ht="18.75" customHeight="1">
      <c r="A43" s="7"/>
      <c r="B43" s="15"/>
      <c r="C43" s="59">
        <v>23</v>
      </c>
      <c r="D43" s="85" t="s">
        <v>60</v>
      </c>
      <c r="E43" s="86"/>
      <c r="F43" s="62">
        <v>1</v>
      </c>
      <c r="G43" s="47" t="s">
        <v>12</v>
      </c>
      <c r="H43" s="58">
        <f t="shared" si="3"/>
        <v>772.2</v>
      </c>
      <c r="I43" s="56"/>
      <c r="J43" s="50">
        <f t="shared" si="1"/>
        <v>772.2</v>
      </c>
      <c r="K43" s="8"/>
      <c r="L43" s="64">
        <v>594</v>
      </c>
    </row>
    <row r="44" spans="1:12" ht="18.75" customHeight="1">
      <c r="A44" s="7"/>
      <c r="B44" s="15"/>
      <c r="C44" s="59">
        <v>24</v>
      </c>
      <c r="D44" s="85" t="s">
        <v>61</v>
      </c>
      <c r="E44" s="86"/>
      <c r="F44" s="62">
        <v>1</v>
      </c>
      <c r="G44" s="47" t="s">
        <v>12</v>
      </c>
      <c r="H44" s="58">
        <f t="shared" si="3"/>
        <v>825.5</v>
      </c>
      <c r="I44" s="56"/>
      <c r="J44" s="50">
        <f t="shared" si="1"/>
        <v>825.5</v>
      </c>
      <c r="K44" s="8"/>
      <c r="L44" s="64">
        <v>635</v>
      </c>
    </row>
    <row r="45" spans="1:12" ht="18.75" customHeight="1">
      <c r="A45" s="7"/>
      <c r="B45" s="15"/>
      <c r="C45" s="59">
        <v>25</v>
      </c>
      <c r="D45" s="85" t="s">
        <v>62</v>
      </c>
      <c r="E45" s="86"/>
      <c r="F45" s="62">
        <v>1</v>
      </c>
      <c r="G45" s="47" t="s">
        <v>12</v>
      </c>
      <c r="H45" s="58">
        <f t="shared" si="3"/>
        <v>1570.4</v>
      </c>
      <c r="I45" s="56"/>
      <c r="J45" s="50">
        <f t="shared" si="1"/>
        <v>1570.4</v>
      </c>
      <c r="K45" s="8"/>
      <c r="L45" s="64">
        <v>1208</v>
      </c>
    </row>
    <row r="46" spans="1:11" ht="18.75" customHeight="1">
      <c r="A46" s="7"/>
      <c r="B46" s="15"/>
      <c r="C46" s="59"/>
      <c r="D46" s="66"/>
      <c r="E46" s="67"/>
      <c r="F46" s="62"/>
      <c r="G46" s="47"/>
      <c r="H46" s="48"/>
      <c r="I46" s="56"/>
      <c r="J46" s="50"/>
      <c r="K46" s="8"/>
    </row>
    <row r="47" spans="1:11" ht="18.75" customHeight="1">
      <c r="A47" s="7"/>
      <c r="B47" s="15"/>
      <c r="C47" s="59"/>
      <c r="D47" s="66"/>
      <c r="E47" s="67"/>
      <c r="F47" s="62"/>
      <c r="G47" s="47"/>
      <c r="H47" s="48"/>
      <c r="I47" s="56"/>
      <c r="J47" s="50"/>
      <c r="K47" s="8"/>
    </row>
    <row r="48" spans="1:11" ht="19.5" thickBot="1">
      <c r="A48" s="7"/>
      <c r="B48" s="15"/>
      <c r="C48" s="54"/>
      <c r="D48" s="88"/>
      <c r="E48" s="89"/>
      <c r="F48" s="63"/>
      <c r="G48" s="54"/>
      <c r="H48" s="51"/>
      <c r="I48" s="57"/>
      <c r="J48" s="52"/>
      <c r="K48" s="8"/>
    </row>
    <row r="49" spans="1:11" ht="14.25">
      <c r="A49" s="7"/>
      <c r="B49" s="15"/>
      <c r="C49" s="87"/>
      <c r="D49" s="77"/>
      <c r="E49" s="77"/>
      <c r="F49" s="5"/>
      <c r="G49" s="77"/>
      <c r="H49" s="77"/>
      <c r="I49" s="7"/>
      <c r="J49" s="14"/>
      <c r="K49" s="8"/>
    </row>
    <row r="50" spans="1:11" ht="18.75">
      <c r="A50" s="7"/>
      <c r="B50" s="15"/>
      <c r="C50" s="4"/>
      <c r="D50" s="5" t="s">
        <v>9</v>
      </c>
      <c r="E50" s="5"/>
      <c r="F50" s="5"/>
      <c r="G50" s="5"/>
      <c r="H50" s="7"/>
      <c r="I50" s="13" t="s">
        <v>2</v>
      </c>
      <c r="J50" s="32">
        <f>SUM(J21:J48)</f>
        <v>93181.80999999998</v>
      </c>
      <c r="K50" s="8"/>
    </row>
    <row r="51" spans="1:11" ht="15">
      <c r="A51" s="7"/>
      <c r="B51" s="15"/>
      <c r="C51" s="4"/>
      <c r="D51" s="5"/>
      <c r="E51" s="5" t="s">
        <v>31</v>
      </c>
      <c r="F51" s="5"/>
      <c r="G51" s="5"/>
      <c r="H51" s="5"/>
      <c r="I51" s="31"/>
      <c r="J51" s="32"/>
      <c r="K51" s="8"/>
    </row>
    <row r="52" spans="1:11" ht="18.75">
      <c r="A52" s="7"/>
      <c r="B52" s="15"/>
      <c r="C52" s="90"/>
      <c r="D52" s="91"/>
      <c r="E52" s="91"/>
      <c r="F52" s="5"/>
      <c r="G52" s="77"/>
      <c r="H52" s="77"/>
      <c r="I52" s="13" t="s">
        <v>13</v>
      </c>
      <c r="J52" s="32">
        <f>+J50*19%</f>
        <v>17704.543899999997</v>
      </c>
      <c r="K52" s="8"/>
    </row>
    <row r="53" spans="1:11" ht="18">
      <c r="A53" s="7"/>
      <c r="B53" s="15"/>
      <c r="C53" s="4"/>
      <c r="D53" s="5"/>
      <c r="E53" s="5"/>
      <c r="F53" s="5"/>
      <c r="G53" s="5"/>
      <c r="H53" s="5"/>
      <c r="I53" s="12"/>
      <c r="J53" s="22"/>
      <c r="K53" s="8"/>
    </row>
    <row r="54" spans="1:11" ht="18.75">
      <c r="A54" s="7"/>
      <c r="B54" s="15"/>
      <c r="C54" s="87"/>
      <c r="D54" s="77"/>
      <c r="E54" s="77"/>
      <c r="F54" s="5"/>
      <c r="G54" s="77"/>
      <c r="H54" s="77"/>
      <c r="I54" s="13" t="s">
        <v>3</v>
      </c>
      <c r="J54" s="23">
        <f>SUM(J50:J53)</f>
        <v>110886.35389999999</v>
      </c>
      <c r="K54" s="8"/>
    </row>
    <row r="55" spans="1:11" ht="15" thickBot="1">
      <c r="A55" s="7"/>
      <c r="B55" s="15"/>
      <c r="C55" s="9"/>
      <c r="D55" s="10"/>
      <c r="E55" s="10"/>
      <c r="F55" s="10"/>
      <c r="G55" s="10"/>
      <c r="H55" s="10"/>
      <c r="I55" s="10"/>
      <c r="J55" s="11"/>
      <c r="K55" s="8"/>
    </row>
    <row r="56" spans="1:11" ht="14.25">
      <c r="A56" s="7"/>
      <c r="B56" s="15"/>
      <c r="C56" s="7"/>
      <c r="D56" s="7"/>
      <c r="E56" s="7"/>
      <c r="F56" s="7"/>
      <c r="G56" s="7"/>
      <c r="H56" s="7"/>
      <c r="I56" s="7"/>
      <c r="J56" s="7"/>
      <c r="K56" s="8"/>
    </row>
    <row r="57" spans="1:11" ht="15" thickBot="1">
      <c r="A57" s="7"/>
      <c r="B57" s="9"/>
      <c r="C57" s="10"/>
      <c r="D57" s="10"/>
      <c r="E57" s="10"/>
      <c r="F57" s="10"/>
      <c r="G57" s="10"/>
      <c r="H57" s="10"/>
      <c r="I57" s="10"/>
      <c r="J57" s="10"/>
      <c r="K57" s="11"/>
    </row>
  </sheetData>
  <sheetProtection/>
  <mergeCells count="48">
    <mergeCell ref="D41:E41"/>
    <mergeCell ref="D42:E42"/>
    <mergeCell ref="D43:E43"/>
    <mergeCell ref="D44:E44"/>
    <mergeCell ref="D45:E45"/>
    <mergeCell ref="D35:E35"/>
    <mergeCell ref="D36:E36"/>
    <mergeCell ref="D37:E37"/>
    <mergeCell ref="D38:E38"/>
    <mergeCell ref="D39:E39"/>
    <mergeCell ref="D40:E40"/>
    <mergeCell ref="D27:E27"/>
    <mergeCell ref="C54:E54"/>
    <mergeCell ref="G54:H54"/>
    <mergeCell ref="D48:E48"/>
    <mergeCell ref="C49:E49"/>
    <mergeCell ref="G49:H49"/>
    <mergeCell ref="C52:E52"/>
    <mergeCell ref="G52:H52"/>
    <mergeCell ref="D28:E28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4:E34"/>
    <mergeCell ref="D29:E29"/>
    <mergeCell ref="C11:D11"/>
    <mergeCell ref="C12:D12"/>
    <mergeCell ref="D30:E30"/>
    <mergeCell ref="D31:E31"/>
    <mergeCell ref="D32:E32"/>
    <mergeCell ref="D33:E33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2013-04-04T15:36:34Z</cp:lastPrinted>
  <dcterms:created xsi:type="dcterms:W3CDTF">2009-05-06T14:41:49Z</dcterms:created>
  <dcterms:modified xsi:type="dcterms:W3CDTF">2013-04-04T15:52:29Z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